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<sst xmlns="http://schemas.openxmlformats.org/spreadsheetml/2006/main" count="118" uniqueCount="60">
  <si>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</si>
  <si>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</si>
  <si>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</si>
  <si>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</si>
  <si>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</si>
  <si>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</si>
  <si>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</si>
  <si>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</si>
  <si>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</si>
  <si>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</si>
  <si>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</si>
  <si>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</si>
  <si>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</si>
  <si>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</si>
  <si>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</si>
  <si>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</si>
  <si>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</si>
  <si>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</si>
  <si>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</si>
  <si>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</si>
  <si>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</si>
  <si>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</si>
  <si>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</si>
  <si>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</si>
  <si>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</si>
  <si>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</si>
  <si>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</si>
  <si>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</si>
  <si>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</si>
  <si>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</si>
  <si>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</si>
  <si>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</si>
  <si>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</si>
  <si>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</si>
  <si>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</si>
  <si>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</si>
  <si>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</si>
  <si>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</si>
  <si>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</si>
  <si>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</si>
  <si>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</si>
  <si>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</si>
  <si>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</si>
  <si>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</si>
  <si>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</si>
  <si>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</si>
  <si>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</si>
  <si>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</si>
  <si>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</si>
  <si>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</si>
  <si>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</si>
  <si>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</si>
  <si>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</si>
  <si>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</si>
  <si>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</si>
  <si>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</si>
  <si>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</si>
  <si>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</si>
  <si>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</si>
  <si>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Feb.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</si>
</sst>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" fontId="0" fillId="0" borderId="0" xfId="0" applyNumberFormat="1"/>
    <xf numFmtId="164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0" borderId="12" xfId="0" applyBorder="1"/>
    <xf numFmtId="2" fontId="0" fillId="0" borderId="13" xfId="0" applyNumberFormat="1" applyBorder="1"/>
    <xf numFmtId="164" fontId="0" fillId="0" borderId="13" xfId="0" applyNumberFormat="1" applyBorder="1"/>
    <xf numFmtId="0" fontId="0" fillId="0" borderId="13" xfId="0" applyBorder="1"/>
    <xf numFmtId="164" fontId="2" fillId="0" borderId="0" xfId="0" applyNumberFormat="1" applyFont="1"/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2" fontId="1" fillId="0" borderId="0" xfId="0" applyNumberFormat="1" applyFont="1" applyFill="1" applyBorder="1"/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9.99</c:v>
                </c:pt>
                <c:pt idx="1">
                  <c:v>11.4</c:v>
                </c:pt>
                <c:pt idx="2">
                  <c:v>12.35</c:v>
                </c:pt>
                <c:pt idx="3">
                  <c:v>9.68</c:v>
                </c:pt>
                <c:pt idx="4">
                  <c:v>6.37</c:v>
                </c:pt>
                <c:pt idx="5">
                  <c:v>7.36</c:v>
                </c:pt>
                <c:pt idx="6">
                  <c:v>7.47</c:v>
                </c:pt>
                <c:pt idx="7">
                  <c:v>7.83</c:v>
                </c:pt>
                <c:pt idx="8">
                  <c:v>7.91</c:v>
                </c:pt>
                <c:pt idx="9">
                  <c:v>7.9</c:v>
                </c:pt>
                <c:pt idx="10">
                  <c:v>10.96</c:v>
                </c:pt>
                <c:pt idx="11">
                  <c:v>8.9499999999999993</c:v>
                </c:pt>
                <c:pt idx="12">
                  <c:v>9.08</c:v>
                </c:pt>
                <c:pt idx="13">
                  <c:v>9</c:v>
                </c:pt>
                <c:pt idx="14">
                  <c:v>12.66</c:v>
                </c:pt>
                <c:pt idx="15">
                  <c:v>13.7</c:v>
                </c:pt>
                <c:pt idx="16">
                  <c:v>15.25</c:v>
                </c:pt>
                <c:pt idx="17">
                  <c:v>13.81</c:v>
                </c:pt>
                <c:pt idx="18">
                  <c:v>12.82</c:v>
                </c:pt>
                <c:pt idx="19">
                  <c:v>14.48</c:v>
                </c:pt>
                <c:pt idx="20">
                  <c:v>10.19</c:v>
                </c:pt>
                <c:pt idx="21">
                  <c:v>9.07</c:v>
                </c:pt>
                <c:pt idx="22">
                  <c:v>8.51</c:v>
                </c:pt>
                <c:pt idx="23">
                  <c:v>10.63</c:v>
                </c:pt>
                <c:pt idx="24">
                  <c:v>6.95</c:v>
                </c:pt>
                <c:pt idx="25">
                  <c:v>8.44</c:v>
                </c:pt>
                <c:pt idx="26">
                  <c:v>7.81</c:v>
                </c:pt>
                <c:pt idx="27">
                  <c:v>7.78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5.38</c:v>
                </c:pt>
                <c:pt idx="1">
                  <c:v>7.12</c:v>
                </c:pt>
                <c:pt idx="2">
                  <c:v>8.48</c:v>
                </c:pt>
                <c:pt idx="3">
                  <c:v>7.71</c:v>
                </c:pt>
                <c:pt idx="4">
                  <c:v>-0.33</c:v>
                </c:pt>
                <c:pt idx="5">
                  <c:v>-3.9</c:v>
                </c:pt>
                <c:pt idx="6">
                  <c:v>-4.05</c:v>
                </c:pt>
                <c:pt idx="7">
                  <c:v>2.82</c:v>
                </c:pt>
                <c:pt idx="8">
                  <c:v>-0.24</c:v>
                </c:pt>
                <c:pt idx="9">
                  <c:v>-1.4</c:v>
                </c:pt>
                <c:pt idx="10">
                  <c:v>-1.4</c:v>
                </c:pt>
                <c:pt idx="11">
                  <c:v>6.66</c:v>
                </c:pt>
                <c:pt idx="12">
                  <c:v>5.94</c:v>
                </c:pt>
                <c:pt idx="13">
                  <c:v>0.26</c:v>
                </c:pt>
                <c:pt idx="14">
                  <c:v>0.63</c:v>
                </c:pt>
                <c:pt idx="15">
                  <c:v>4.04</c:v>
                </c:pt>
                <c:pt idx="16">
                  <c:v>9.25</c:v>
                </c:pt>
                <c:pt idx="17">
                  <c:v>10.39</c:v>
                </c:pt>
                <c:pt idx="18">
                  <c:v>6.75</c:v>
                </c:pt>
                <c:pt idx="19">
                  <c:v>7.1</c:v>
                </c:pt>
                <c:pt idx="20">
                  <c:v>8.24</c:v>
                </c:pt>
                <c:pt idx="21">
                  <c:v>5.95</c:v>
                </c:pt>
                <c:pt idx="22">
                  <c:v>3.73</c:v>
                </c:pt>
                <c:pt idx="23">
                  <c:v>0.85</c:v>
                </c:pt>
                <c:pt idx="24">
                  <c:v>1.44</c:v>
                </c:pt>
                <c:pt idx="25">
                  <c:v>-0.35</c:v>
                </c:pt>
                <c:pt idx="26">
                  <c:v>-1.08</c:v>
                </c:pt>
                <c:pt idx="27">
                  <c:v>3.62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7824"/>
        <c:axId val="45599744"/>
      </c:lineChart>
      <c:catAx>
        <c:axId val="4559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9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59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978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</c:v>
                </c:pt>
                <c:pt idx="13">
                  <c:v>0</c:v>
                </c:pt>
                <c:pt idx="14">
                  <c:v>0.25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2.5</c:v>
                </c:pt>
                <c:pt idx="21">
                  <c:v>0</c:v>
                </c:pt>
                <c:pt idx="22">
                  <c:v>0</c:v>
                </c:pt>
                <c:pt idx="23">
                  <c:v>0.5</c:v>
                </c:pt>
                <c:pt idx="24">
                  <c:v>0</c:v>
                </c:pt>
                <c:pt idx="25">
                  <c:v>0.25</c:v>
                </c:pt>
                <c:pt idx="26">
                  <c:v>0.5</c:v>
                </c:pt>
                <c:pt idx="27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36608"/>
        <c:axId val="63374464"/>
      </c:barChart>
      <c:catAx>
        <c:axId val="4563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37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374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366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7.26</c:v>
                </c:pt>
                <c:pt idx="1">
                  <c:v>8.3699999999999992</c:v>
                </c:pt>
                <c:pt idx="2">
                  <c:v>9.39</c:v>
                </c:pt>
                <c:pt idx="3">
                  <c:v>8.36</c:v>
                </c:pt>
                <c:pt idx="4">
                  <c:v>0.28999999999999998</c:v>
                </c:pt>
                <c:pt idx="5">
                  <c:v>-0.79</c:v>
                </c:pt>
                <c:pt idx="6">
                  <c:v>-2.82</c:v>
                </c:pt>
                <c:pt idx="7">
                  <c:v>-0.08</c:v>
                </c:pt>
                <c:pt idx="8">
                  <c:v>2.52</c:v>
                </c:pt>
                <c:pt idx="9">
                  <c:v>2.67</c:v>
                </c:pt>
                <c:pt idx="10">
                  <c:v>6.97</c:v>
                </c:pt>
                <c:pt idx="11">
                  <c:v>7.41</c:v>
                </c:pt>
                <c:pt idx="12">
                  <c:v>6.97</c:v>
                </c:pt>
                <c:pt idx="13">
                  <c:v>3.67</c:v>
                </c:pt>
                <c:pt idx="14">
                  <c:v>4.05</c:v>
                </c:pt>
                <c:pt idx="15">
                  <c:v>9.57</c:v>
                </c:pt>
                <c:pt idx="16">
                  <c:v>12.54</c:v>
                </c:pt>
                <c:pt idx="17">
                  <c:v>12.13</c:v>
                </c:pt>
                <c:pt idx="18">
                  <c:v>7.97</c:v>
                </c:pt>
                <c:pt idx="19">
                  <c:v>10.41</c:v>
                </c:pt>
                <c:pt idx="20">
                  <c:v>8.77</c:v>
                </c:pt>
                <c:pt idx="21">
                  <c:v>7.43</c:v>
                </c:pt>
                <c:pt idx="22">
                  <c:v>5.93</c:v>
                </c:pt>
                <c:pt idx="23">
                  <c:v>8.67</c:v>
                </c:pt>
                <c:pt idx="24">
                  <c:v>4.5599999999999996</c:v>
                </c:pt>
                <c:pt idx="25">
                  <c:v>3.27</c:v>
                </c:pt>
                <c:pt idx="26">
                  <c:v>4.22</c:v>
                </c:pt>
                <c:pt idx="27">
                  <c:v>5.51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86752"/>
        <c:axId val="63388672"/>
      </c:lineChart>
      <c:catAx>
        <c:axId val="6338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38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388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3867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74</c:v>
                </c:pt>
                <c:pt idx="1">
                  <c:v>85</c:v>
                </c:pt>
                <c:pt idx="2">
                  <c:v>86</c:v>
                </c:pt>
                <c:pt idx="3">
                  <c:v>80</c:v>
                </c:pt>
                <c:pt idx="4">
                  <c:v>94</c:v>
                </c:pt>
                <c:pt idx="5">
                  <c:v>91</c:v>
                </c:pt>
                <c:pt idx="6">
                  <c:v>89</c:v>
                </c:pt>
                <c:pt idx="7">
                  <c:v>90</c:v>
                </c:pt>
                <c:pt idx="8">
                  <c:v>71</c:v>
                </c:pt>
                <c:pt idx="9">
                  <c:v>84</c:v>
                </c:pt>
                <c:pt idx="10">
                  <c:v>92</c:v>
                </c:pt>
                <c:pt idx="11">
                  <c:v>79</c:v>
                </c:pt>
                <c:pt idx="12">
                  <c:v>82</c:v>
                </c:pt>
                <c:pt idx="13">
                  <c:v>97</c:v>
                </c:pt>
                <c:pt idx="14">
                  <c:v>91</c:v>
                </c:pt>
                <c:pt idx="15">
                  <c:v>89</c:v>
                </c:pt>
                <c:pt idx="16">
                  <c:v>81</c:v>
                </c:pt>
                <c:pt idx="17">
                  <c:v>82</c:v>
                </c:pt>
                <c:pt idx="18">
                  <c:v>77</c:v>
                </c:pt>
                <c:pt idx="19">
                  <c:v>81</c:v>
                </c:pt>
                <c:pt idx="20">
                  <c:v>84</c:v>
                </c:pt>
                <c:pt idx="21">
                  <c:v>90</c:v>
                </c:pt>
                <c:pt idx="22">
                  <c:v>78</c:v>
                </c:pt>
                <c:pt idx="23">
                  <c:v>85</c:v>
                </c:pt>
                <c:pt idx="24">
                  <c:v>72</c:v>
                </c:pt>
                <c:pt idx="25">
                  <c:v>78</c:v>
                </c:pt>
                <c:pt idx="26">
                  <c:v>90</c:v>
                </c:pt>
                <c:pt idx="27">
                  <c:v>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9152"/>
        <c:axId val="63411328"/>
      </c:lineChart>
      <c:catAx>
        <c:axId val="6340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41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4113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409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1029.3</c:v>
                </c:pt>
                <c:pt idx="1">
                  <c:v>1029.5</c:v>
                </c:pt>
                <c:pt idx="2">
                  <c:v>1033.5999999999999</c:v>
                </c:pt>
                <c:pt idx="3">
                  <c:v>1041.0999999999999</c:v>
                </c:pt>
                <c:pt idx="4">
                  <c:v>1051.9000000000001</c:v>
                </c:pt>
                <c:pt idx="5">
                  <c:v>1047.2</c:v>
                </c:pt>
                <c:pt idx="6">
                  <c:v>1044</c:v>
                </c:pt>
                <c:pt idx="7">
                  <c:v>1040</c:v>
                </c:pt>
                <c:pt idx="8">
                  <c:v>1037.2</c:v>
                </c:pt>
                <c:pt idx="9">
                  <c:v>1040.0999999999999</c:v>
                </c:pt>
                <c:pt idx="10">
                  <c:v>1040.5</c:v>
                </c:pt>
                <c:pt idx="11">
                  <c:v>1042.5999999999999</c:v>
                </c:pt>
                <c:pt idx="12">
                  <c:v>1038.8</c:v>
                </c:pt>
                <c:pt idx="13">
                  <c:v>1036</c:v>
                </c:pt>
                <c:pt idx="14">
                  <c:v>1025.8</c:v>
                </c:pt>
                <c:pt idx="15">
                  <c:v>1024.5</c:v>
                </c:pt>
                <c:pt idx="16">
                  <c:v>1021.8</c:v>
                </c:pt>
                <c:pt idx="17">
                  <c:v>1022.3</c:v>
                </c:pt>
                <c:pt idx="18">
                  <c:v>1031.9000000000001</c:v>
                </c:pt>
                <c:pt idx="19">
                  <c:v>1026.5</c:v>
                </c:pt>
                <c:pt idx="20">
                  <c:v>1023</c:v>
                </c:pt>
                <c:pt idx="21">
                  <c:v>1014.5</c:v>
                </c:pt>
                <c:pt idx="22">
                  <c:v>1026.4000000000001</c:v>
                </c:pt>
                <c:pt idx="23">
                  <c:v>1018</c:v>
                </c:pt>
                <c:pt idx="24">
                  <c:v>1023.8</c:v>
                </c:pt>
                <c:pt idx="25">
                  <c:v>1033.4000000000001</c:v>
                </c:pt>
                <c:pt idx="26">
                  <c:v>1038.7</c:v>
                </c:pt>
                <c:pt idx="27">
                  <c:v>1040.3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8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18272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80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3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13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731584"/>
        <c:axId val="98456320"/>
      </c:radarChart>
      <c:catAx>
        <c:axId val="6573158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456320"/>
        <c:crosses val="autoZero"/>
        <c:auto val="0"/>
        <c:lblAlgn val="ctr"/>
        <c:lblOffset val="100"/>
        <c:noMultiLvlLbl val="0"/>
      </c:catAx>
      <c:valAx>
        <c:axId val="9845632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3158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S20" sqref="S20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2" t="s">
        <v>19</v>
      </c>
      <c r="B3" s="61" t="s">
        <v>59</v>
      </c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3"/>
    </row>
    <row r="4" spans="1:15" x14ac:dyDescent="0.2">
      <c r="A4" s="65" t="s">
        <v>18</v>
      </c>
      <c r="B4" s="78" t="s">
        <v>21</v>
      </c>
      <c r="C4" s="79" t="s">
        <v>0</v>
      </c>
      <c r="D4" s="80" t="s">
        <v>1</v>
      </c>
      <c r="E4" s="80" t="s">
        <v>45</v>
      </c>
      <c r="F4" s="80" t="s">
        <v>46</v>
      </c>
      <c r="G4" s="81" t="s">
        <v>2</v>
      </c>
      <c r="H4" s="81" t="s">
        <v>3</v>
      </c>
      <c r="I4" s="82" t="s">
        <v>4</v>
      </c>
      <c r="J4" s="82" t="s">
        <v>5</v>
      </c>
      <c r="K4" s="81" t="s">
        <v>6</v>
      </c>
      <c r="L4" s="81" t="s">
        <v>7</v>
      </c>
      <c r="M4" s="81" t="s">
        <v>8</v>
      </c>
      <c r="N4" s="83" t="s">
        <v>9</v>
      </c>
      <c r="O4" s="50" t="s">
        <v>20</v>
      </c>
    </row>
    <row r="5" spans="1:15" x14ac:dyDescent="0.2">
      <c r="A5" s="1">
        <v>1</v>
      </c>
      <c r="B5" s="70">
        <v>9</v>
      </c>
      <c r="C5" s="66">
        <v>9.99</v>
      </c>
      <c r="D5" s="66">
        <v>5.38</v>
      </c>
      <c r="E5" s="66">
        <v>7.26</v>
      </c>
      <c r="F5" s="66">
        <v>5.24</v>
      </c>
      <c r="G5" s="72">
        <v>74</v>
      </c>
      <c r="H5" s="72">
        <v>1029.3</v>
      </c>
      <c r="I5" s="72" t="s">
        <v>12</v>
      </c>
      <c r="J5" s="72">
        <v>3</v>
      </c>
      <c r="K5" s="72">
        <v>0</v>
      </c>
      <c r="L5" s="72" t="s">
        <v>57</v>
      </c>
      <c r="M5" s="72">
        <v>0</v>
      </c>
      <c r="N5" s="72">
        <v>0</v>
      </c>
      <c r="O5" s="2"/>
    </row>
    <row r="6" spans="1:15" x14ac:dyDescent="0.2">
      <c r="A6" s="1">
        <v>2</v>
      </c>
      <c r="B6" s="70">
        <v>9</v>
      </c>
      <c r="C6" s="66">
        <v>11.4</v>
      </c>
      <c r="D6" s="66">
        <v>7.12</v>
      </c>
      <c r="E6" s="66">
        <v>8.3699999999999992</v>
      </c>
      <c r="F6" s="66">
        <v>7.51</v>
      </c>
      <c r="G6" s="72">
        <v>85</v>
      </c>
      <c r="H6" s="72">
        <v>1029.5</v>
      </c>
      <c r="I6" s="72" t="s">
        <v>48</v>
      </c>
      <c r="J6" s="72">
        <v>3</v>
      </c>
      <c r="K6" s="72">
        <v>7</v>
      </c>
      <c r="L6" s="72" t="s">
        <v>37</v>
      </c>
      <c r="M6" s="72">
        <v>0</v>
      </c>
      <c r="N6" s="72">
        <v>0</v>
      </c>
      <c r="O6" s="2"/>
    </row>
    <row r="7" spans="1:15" x14ac:dyDescent="0.2">
      <c r="A7" s="1">
        <v>3</v>
      </c>
      <c r="B7" s="70">
        <v>9</v>
      </c>
      <c r="C7" s="66">
        <v>12.35</v>
      </c>
      <c r="D7" s="67">
        <v>8.48</v>
      </c>
      <c r="E7" s="67">
        <v>9.39</v>
      </c>
      <c r="F7" s="67">
        <v>8.2100000000000009</v>
      </c>
      <c r="G7" s="73">
        <v>86</v>
      </c>
      <c r="H7" s="73">
        <v>1033.5999999999999</v>
      </c>
      <c r="I7" s="73" t="s">
        <v>48</v>
      </c>
      <c r="J7" s="73">
        <v>3</v>
      </c>
      <c r="K7" s="73">
        <v>6</v>
      </c>
      <c r="L7" s="73" t="s">
        <v>37</v>
      </c>
      <c r="M7" s="73">
        <v>0</v>
      </c>
      <c r="N7" s="73">
        <v>0</v>
      </c>
      <c r="O7" s="2"/>
    </row>
    <row r="8" spans="1:15" x14ac:dyDescent="0.2">
      <c r="A8" s="1">
        <v>4</v>
      </c>
      <c r="B8" s="70">
        <v>9</v>
      </c>
      <c r="C8" s="66">
        <v>9.68</v>
      </c>
      <c r="D8" s="67">
        <v>7.71</v>
      </c>
      <c r="E8" s="67">
        <v>8.36</v>
      </c>
      <c r="F8" s="67">
        <v>6.81</v>
      </c>
      <c r="G8" s="73">
        <v>80</v>
      </c>
      <c r="H8" s="73">
        <v>1041.0999999999999</v>
      </c>
      <c r="I8" s="73" t="s">
        <v>48</v>
      </c>
      <c r="J8" s="73">
        <v>2</v>
      </c>
      <c r="K8" s="73">
        <v>8</v>
      </c>
      <c r="L8" s="73" t="s">
        <v>37</v>
      </c>
      <c r="M8" s="73">
        <v>0</v>
      </c>
      <c r="N8" s="73">
        <v>0</v>
      </c>
      <c r="O8" s="2"/>
    </row>
    <row r="9" spans="1:15" x14ac:dyDescent="0.2">
      <c r="A9" s="1">
        <v>5</v>
      </c>
      <c r="B9" s="70">
        <v>9</v>
      </c>
      <c r="C9" s="89">
        <v>6.37</v>
      </c>
      <c r="D9" s="68">
        <v>-0.33</v>
      </c>
      <c r="E9" s="68">
        <v>0.28999999999999998</v>
      </c>
      <c r="F9" s="68">
        <v>-0.04</v>
      </c>
      <c r="G9" s="88">
        <v>94</v>
      </c>
      <c r="H9" s="74">
        <v>1051.9000000000001</v>
      </c>
      <c r="I9" s="73" t="s">
        <v>52</v>
      </c>
      <c r="J9" s="74">
        <v>1</v>
      </c>
      <c r="K9" s="74">
        <v>2</v>
      </c>
      <c r="L9" s="74" t="s">
        <v>33</v>
      </c>
      <c r="M9" s="74">
        <v>0</v>
      </c>
      <c r="N9" s="74">
        <v>0</v>
      </c>
      <c r="O9" s="2"/>
    </row>
    <row r="10" spans="1:15" x14ac:dyDescent="0.2">
      <c r="A10" s="1">
        <v>6</v>
      </c>
      <c r="B10" s="70">
        <v>9</v>
      </c>
      <c r="C10" s="89">
        <v>7.36</v>
      </c>
      <c r="D10" s="68">
        <v>-3.9</v>
      </c>
      <c r="E10" s="68">
        <v>-0.79</v>
      </c>
      <c r="F10" s="68">
        <v>-1.59</v>
      </c>
      <c r="G10" s="88">
        <v>91</v>
      </c>
      <c r="H10" s="74">
        <v>1047.2</v>
      </c>
      <c r="I10" s="74" t="s">
        <v>15</v>
      </c>
      <c r="J10" s="74">
        <v>1</v>
      </c>
      <c r="K10" s="74">
        <v>0</v>
      </c>
      <c r="L10" s="74" t="s">
        <v>57</v>
      </c>
      <c r="M10" s="74">
        <v>0</v>
      </c>
      <c r="N10" s="74">
        <v>0</v>
      </c>
      <c r="O10" s="2"/>
    </row>
    <row r="11" spans="1:15" x14ac:dyDescent="0.2">
      <c r="A11" s="1">
        <v>7</v>
      </c>
      <c r="B11" s="70">
        <v>9</v>
      </c>
      <c r="C11" s="89">
        <v>7.47</v>
      </c>
      <c r="D11" s="68">
        <v>-4.05</v>
      </c>
      <c r="E11" s="68">
        <v>-2.82</v>
      </c>
      <c r="F11" s="68">
        <v>-2.89</v>
      </c>
      <c r="G11" s="88">
        <v>89</v>
      </c>
      <c r="H11" s="74">
        <v>1044</v>
      </c>
      <c r="I11" s="74" t="s">
        <v>16</v>
      </c>
      <c r="J11" s="74">
        <v>1</v>
      </c>
      <c r="K11" s="74">
        <v>0</v>
      </c>
      <c r="L11" s="74" t="s">
        <v>57</v>
      </c>
      <c r="M11" s="74">
        <v>0</v>
      </c>
      <c r="N11" s="74">
        <v>0</v>
      </c>
      <c r="O11" s="2"/>
    </row>
    <row r="12" spans="1:15" x14ac:dyDescent="0.2">
      <c r="A12" s="1">
        <v>8</v>
      </c>
      <c r="B12" s="70">
        <v>9</v>
      </c>
      <c r="C12" s="89">
        <v>7.83</v>
      </c>
      <c r="D12" s="67">
        <v>2.82</v>
      </c>
      <c r="E12" s="68">
        <v>-0.08</v>
      </c>
      <c r="F12" s="68">
        <v>-0.47</v>
      </c>
      <c r="G12" s="74">
        <v>90</v>
      </c>
      <c r="H12" s="74">
        <v>1040</v>
      </c>
      <c r="I12" s="74" t="s">
        <v>48</v>
      </c>
      <c r="J12" s="74">
        <v>2</v>
      </c>
      <c r="K12" s="74">
        <v>0</v>
      </c>
      <c r="L12" s="74" t="s">
        <v>57</v>
      </c>
      <c r="M12" s="74">
        <v>0.5</v>
      </c>
      <c r="N12" s="74">
        <v>0</v>
      </c>
      <c r="O12" s="2"/>
    </row>
    <row r="13" spans="1:15" x14ac:dyDescent="0.2">
      <c r="A13" s="1">
        <v>9</v>
      </c>
      <c r="B13" s="70">
        <v>9</v>
      </c>
      <c r="C13" s="89">
        <v>7.91</v>
      </c>
      <c r="D13" s="68">
        <v>-0.24</v>
      </c>
      <c r="E13" s="68">
        <v>2.52</v>
      </c>
      <c r="F13" s="68">
        <v>1.98</v>
      </c>
      <c r="G13" s="88">
        <v>71</v>
      </c>
      <c r="H13" s="74">
        <v>1037.2</v>
      </c>
      <c r="I13" s="74" t="s">
        <v>48</v>
      </c>
      <c r="J13" s="74">
        <v>1</v>
      </c>
      <c r="K13" s="74">
        <v>1</v>
      </c>
      <c r="L13" s="74" t="s">
        <v>35</v>
      </c>
      <c r="M13" s="74">
        <v>0</v>
      </c>
      <c r="N13" s="74">
        <v>0</v>
      </c>
      <c r="O13" s="2"/>
    </row>
    <row r="14" spans="1:15" x14ac:dyDescent="0.2">
      <c r="A14" s="1">
        <v>10</v>
      </c>
      <c r="B14" s="70">
        <v>9</v>
      </c>
      <c r="C14" s="89">
        <v>7.9</v>
      </c>
      <c r="D14" s="68">
        <v>-1.4</v>
      </c>
      <c r="E14" s="68">
        <v>2.67</v>
      </c>
      <c r="F14" s="68">
        <v>1.66</v>
      </c>
      <c r="G14" s="74">
        <v>84</v>
      </c>
      <c r="H14" s="74">
        <v>1040.0999999999999</v>
      </c>
      <c r="I14" s="74" t="s">
        <v>48</v>
      </c>
      <c r="J14" s="74">
        <v>3</v>
      </c>
      <c r="K14" s="74">
        <v>8</v>
      </c>
      <c r="L14" s="74" t="s">
        <v>37</v>
      </c>
      <c r="M14" s="74">
        <v>0</v>
      </c>
      <c r="N14" s="74">
        <v>0</v>
      </c>
      <c r="O14" s="2"/>
    </row>
    <row r="15" spans="1:15" x14ac:dyDescent="0.2">
      <c r="A15" s="1">
        <v>11</v>
      </c>
      <c r="B15" s="70">
        <v>9</v>
      </c>
      <c r="C15" s="89">
        <v>10.96</v>
      </c>
      <c r="D15" s="68">
        <v>-1.4</v>
      </c>
      <c r="E15" s="68">
        <v>6.97</v>
      </c>
      <c r="F15" s="68">
        <v>6.39</v>
      </c>
      <c r="G15" s="74">
        <v>92</v>
      </c>
      <c r="H15" s="74">
        <v>1040.5</v>
      </c>
      <c r="I15" s="74" t="s">
        <v>48</v>
      </c>
      <c r="J15" s="74">
        <v>2</v>
      </c>
      <c r="K15" s="74">
        <v>8</v>
      </c>
      <c r="L15" s="73" t="s">
        <v>39</v>
      </c>
      <c r="M15" s="74">
        <v>0</v>
      </c>
      <c r="N15" s="74">
        <v>0</v>
      </c>
      <c r="O15" s="2"/>
    </row>
    <row r="16" spans="1:15" x14ac:dyDescent="0.2">
      <c r="A16" s="1">
        <v>12</v>
      </c>
      <c r="B16" s="70">
        <v>9</v>
      </c>
      <c r="C16" s="89">
        <v>8.9499999999999993</v>
      </c>
      <c r="D16" s="68">
        <v>6.66</v>
      </c>
      <c r="E16" s="68">
        <v>7.41</v>
      </c>
      <c r="F16" s="68">
        <v>5.85</v>
      </c>
      <c r="G16" s="74">
        <v>79</v>
      </c>
      <c r="H16" s="74">
        <v>1042.5999999999999</v>
      </c>
      <c r="I16" s="74" t="s">
        <v>15</v>
      </c>
      <c r="J16" s="74">
        <v>1</v>
      </c>
      <c r="K16" s="74">
        <v>8</v>
      </c>
      <c r="L16" s="73" t="s">
        <v>37</v>
      </c>
      <c r="M16" s="74">
        <v>0</v>
      </c>
      <c r="N16" s="74">
        <v>0</v>
      </c>
      <c r="O16" s="2"/>
    </row>
    <row r="17" spans="1:15" x14ac:dyDescent="0.2">
      <c r="A17" s="1">
        <v>13</v>
      </c>
      <c r="B17" s="70">
        <v>9</v>
      </c>
      <c r="C17" s="89">
        <v>9.08</v>
      </c>
      <c r="D17" s="68">
        <v>5.94</v>
      </c>
      <c r="E17" s="68">
        <v>6.97</v>
      </c>
      <c r="F17" s="68">
        <v>4.7</v>
      </c>
      <c r="G17" s="74">
        <v>82</v>
      </c>
      <c r="H17" s="74">
        <v>1038.8</v>
      </c>
      <c r="I17" s="74" t="s">
        <v>49</v>
      </c>
      <c r="J17" s="74">
        <v>3</v>
      </c>
      <c r="K17" s="74">
        <v>8</v>
      </c>
      <c r="L17" s="73" t="s">
        <v>37</v>
      </c>
      <c r="M17" s="74">
        <v>0.5</v>
      </c>
      <c r="N17" s="74">
        <v>0</v>
      </c>
      <c r="O17" s="2"/>
    </row>
    <row r="18" spans="1:15" x14ac:dyDescent="0.2">
      <c r="A18" s="1">
        <v>14</v>
      </c>
      <c r="B18" s="70">
        <v>9</v>
      </c>
      <c r="C18" s="89">
        <v>9</v>
      </c>
      <c r="D18" s="68">
        <v>0.26</v>
      </c>
      <c r="E18" s="68">
        <v>3.67</v>
      </c>
      <c r="F18" s="68">
        <v>3.46</v>
      </c>
      <c r="G18" s="74">
        <v>97</v>
      </c>
      <c r="H18" s="74">
        <v>1036</v>
      </c>
      <c r="I18" s="74" t="s">
        <v>10</v>
      </c>
      <c r="J18" s="74">
        <v>2</v>
      </c>
      <c r="K18" s="74">
        <v>8</v>
      </c>
      <c r="L18" s="73" t="s">
        <v>40</v>
      </c>
      <c r="M18" s="74">
        <v>0</v>
      </c>
      <c r="N18" s="74">
        <v>0</v>
      </c>
      <c r="O18" s="2"/>
    </row>
    <row r="19" spans="1:15" x14ac:dyDescent="0.2">
      <c r="A19" s="1">
        <v>15</v>
      </c>
      <c r="B19" s="70">
        <v>9</v>
      </c>
      <c r="C19" s="89">
        <v>12.66</v>
      </c>
      <c r="D19" s="68">
        <v>0.63</v>
      </c>
      <c r="E19" s="68">
        <v>4.05</v>
      </c>
      <c r="F19" s="68">
        <v>3.43</v>
      </c>
      <c r="G19" s="74">
        <v>91</v>
      </c>
      <c r="H19" s="74">
        <v>1025.8</v>
      </c>
      <c r="I19" s="74" t="s">
        <v>15</v>
      </c>
      <c r="J19" s="74">
        <v>2</v>
      </c>
      <c r="K19" s="74">
        <v>0</v>
      </c>
      <c r="L19" s="73" t="s">
        <v>57</v>
      </c>
      <c r="M19" s="70">
        <v>0.25</v>
      </c>
      <c r="N19" s="74">
        <v>0</v>
      </c>
      <c r="O19" s="2"/>
    </row>
    <row r="20" spans="1:15" x14ac:dyDescent="0.2">
      <c r="A20" s="1">
        <v>16</v>
      </c>
      <c r="B20" s="70">
        <v>9</v>
      </c>
      <c r="C20" s="89">
        <v>13.7</v>
      </c>
      <c r="D20" s="68">
        <v>4.04</v>
      </c>
      <c r="E20" s="68">
        <v>9.57</v>
      </c>
      <c r="F20" s="68">
        <v>8.68</v>
      </c>
      <c r="G20" s="74">
        <v>89</v>
      </c>
      <c r="H20" s="74">
        <v>1024.5</v>
      </c>
      <c r="I20" s="74" t="s">
        <v>48</v>
      </c>
      <c r="J20" s="74">
        <v>3</v>
      </c>
      <c r="K20" s="74">
        <v>8</v>
      </c>
      <c r="L20" s="73" t="s">
        <v>39</v>
      </c>
      <c r="M20" s="70">
        <v>0</v>
      </c>
      <c r="N20" s="74">
        <v>0</v>
      </c>
      <c r="O20" s="2"/>
    </row>
    <row r="21" spans="1:15" x14ac:dyDescent="0.2">
      <c r="A21" s="1">
        <v>17</v>
      </c>
      <c r="B21" s="70">
        <v>9</v>
      </c>
      <c r="C21" s="89">
        <v>15.25</v>
      </c>
      <c r="D21" s="68">
        <v>9.25</v>
      </c>
      <c r="E21" s="68">
        <v>12.54</v>
      </c>
      <c r="F21" s="68">
        <v>10.87</v>
      </c>
      <c r="G21" s="74">
        <v>81</v>
      </c>
      <c r="H21" s="74">
        <v>1021.8</v>
      </c>
      <c r="I21" s="74" t="s">
        <v>48</v>
      </c>
      <c r="J21" s="74">
        <v>3</v>
      </c>
      <c r="K21" s="74">
        <v>8</v>
      </c>
      <c r="L21" s="73" t="s">
        <v>39</v>
      </c>
      <c r="M21" s="70">
        <v>0</v>
      </c>
      <c r="N21" s="74">
        <v>0</v>
      </c>
      <c r="O21" s="2"/>
    </row>
    <row r="22" spans="1:15" x14ac:dyDescent="0.2">
      <c r="A22" s="1">
        <v>18</v>
      </c>
      <c r="B22" s="70">
        <v>9</v>
      </c>
      <c r="C22" s="89">
        <v>13.81</v>
      </c>
      <c r="D22" s="68">
        <v>10.39</v>
      </c>
      <c r="E22" s="68">
        <v>12.13</v>
      </c>
      <c r="F22" s="68">
        <v>10.53</v>
      </c>
      <c r="G22" s="74">
        <v>82</v>
      </c>
      <c r="H22" s="74">
        <v>1022.3</v>
      </c>
      <c r="I22" s="74" t="s">
        <v>48</v>
      </c>
      <c r="J22" s="74">
        <v>3</v>
      </c>
      <c r="K22" s="74">
        <v>6</v>
      </c>
      <c r="L22" s="73" t="s">
        <v>41</v>
      </c>
      <c r="M22" s="70">
        <v>0</v>
      </c>
      <c r="N22" s="74">
        <v>0</v>
      </c>
      <c r="O22" s="2"/>
    </row>
    <row r="23" spans="1:15" x14ac:dyDescent="0.2">
      <c r="A23" s="1">
        <v>19</v>
      </c>
      <c r="B23" s="70">
        <v>9</v>
      </c>
      <c r="C23" s="89">
        <v>12.82</v>
      </c>
      <c r="D23" s="68">
        <v>6.75</v>
      </c>
      <c r="E23" s="68">
        <v>7.97</v>
      </c>
      <c r="F23" s="68">
        <v>6.24</v>
      </c>
      <c r="G23" s="74">
        <v>77</v>
      </c>
      <c r="H23" s="74">
        <v>1031.9000000000001</v>
      </c>
      <c r="I23" s="74" t="s">
        <v>11</v>
      </c>
      <c r="J23" s="74">
        <v>2</v>
      </c>
      <c r="K23" s="74">
        <v>7</v>
      </c>
      <c r="L23" s="73" t="s">
        <v>36</v>
      </c>
      <c r="M23" s="70">
        <v>0</v>
      </c>
      <c r="N23" s="74">
        <v>0</v>
      </c>
      <c r="O23" s="2"/>
    </row>
    <row r="24" spans="1:15" x14ac:dyDescent="0.2">
      <c r="A24" s="1">
        <v>20</v>
      </c>
      <c r="B24" s="70">
        <v>9</v>
      </c>
      <c r="C24" s="89">
        <v>14.48</v>
      </c>
      <c r="D24" s="68">
        <v>7.1</v>
      </c>
      <c r="E24" s="68">
        <v>10.41</v>
      </c>
      <c r="F24" s="68">
        <v>8.83</v>
      </c>
      <c r="G24" s="74">
        <v>81</v>
      </c>
      <c r="H24" s="74">
        <v>1026.5</v>
      </c>
      <c r="I24" s="74" t="s">
        <v>48</v>
      </c>
      <c r="J24" s="74">
        <v>3</v>
      </c>
      <c r="K24" s="74">
        <v>6</v>
      </c>
      <c r="L24" s="73" t="s">
        <v>41</v>
      </c>
      <c r="M24" s="70">
        <v>0</v>
      </c>
      <c r="N24" s="74">
        <v>0</v>
      </c>
      <c r="O24" s="2"/>
    </row>
    <row r="25" spans="1:15" x14ac:dyDescent="0.2">
      <c r="A25" s="1">
        <v>21</v>
      </c>
      <c r="B25" s="70">
        <v>9</v>
      </c>
      <c r="C25" s="89">
        <v>10.19</v>
      </c>
      <c r="D25" s="68">
        <v>8.24</v>
      </c>
      <c r="E25" s="68">
        <v>8.77</v>
      </c>
      <c r="F25" s="68">
        <v>7.49</v>
      </c>
      <c r="G25" s="74">
        <v>84</v>
      </c>
      <c r="H25" s="74">
        <v>1023</v>
      </c>
      <c r="I25" s="74" t="s">
        <v>48</v>
      </c>
      <c r="J25" s="74">
        <v>2</v>
      </c>
      <c r="K25" s="74">
        <v>8</v>
      </c>
      <c r="L25" s="73" t="s">
        <v>37</v>
      </c>
      <c r="M25" s="70">
        <v>2.5</v>
      </c>
      <c r="N25" s="74">
        <v>0</v>
      </c>
      <c r="O25" s="2"/>
    </row>
    <row r="26" spans="1:15" x14ac:dyDescent="0.2">
      <c r="A26" s="1">
        <v>22</v>
      </c>
      <c r="B26" s="70">
        <v>9</v>
      </c>
      <c r="C26" s="89">
        <v>9.07</v>
      </c>
      <c r="D26" s="68">
        <v>5.95</v>
      </c>
      <c r="E26" s="68">
        <v>7.43</v>
      </c>
      <c r="F26" s="68">
        <v>6.7</v>
      </c>
      <c r="G26" s="74">
        <v>90</v>
      </c>
      <c r="H26" s="74">
        <v>1014.5</v>
      </c>
      <c r="I26" s="74" t="s">
        <v>48</v>
      </c>
      <c r="J26" s="74">
        <v>2</v>
      </c>
      <c r="K26" s="74">
        <v>8</v>
      </c>
      <c r="L26" s="73" t="s">
        <v>37</v>
      </c>
      <c r="M26" s="70">
        <v>0</v>
      </c>
      <c r="N26" s="74">
        <v>0</v>
      </c>
      <c r="O26" s="2"/>
    </row>
    <row r="27" spans="1:15" x14ac:dyDescent="0.2">
      <c r="A27" s="1">
        <v>23</v>
      </c>
      <c r="B27" s="70">
        <v>9</v>
      </c>
      <c r="C27" s="89">
        <v>8.51</v>
      </c>
      <c r="D27" s="68">
        <v>3.73</v>
      </c>
      <c r="E27" s="68">
        <v>5.93</v>
      </c>
      <c r="F27" s="68">
        <v>4.0999999999999996</v>
      </c>
      <c r="G27" s="74">
        <v>78</v>
      </c>
      <c r="H27" s="74">
        <v>1026.4000000000001</v>
      </c>
      <c r="I27" s="74" t="s">
        <v>52</v>
      </c>
      <c r="J27" s="74">
        <v>3</v>
      </c>
      <c r="K27" s="74">
        <v>1</v>
      </c>
      <c r="L27" s="73" t="s">
        <v>33</v>
      </c>
      <c r="M27" s="70">
        <v>0</v>
      </c>
      <c r="N27" s="74">
        <v>0</v>
      </c>
      <c r="O27" s="2"/>
    </row>
    <row r="28" spans="1:15" x14ac:dyDescent="0.2">
      <c r="A28" s="1">
        <v>24</v>
      </c>
      <c r="B28" s="70">
        <v>9</v>
      </c>
      <c r="C28" s="89">
        <v>10.63</v>
      </c>
      <c r="D28" s="68">
        <v>0.85</v>
      </c>
      <c r="E28" s="89">
        <v>8.67</v>
      </c>
      <c r="F28" s="68">
        <v>7.44</v>
      </c>
      <c r="G28" s="74">
        <v>85</v>
      </c>
      <c r="H28" s="74">
        <v>1018</v>
      </c>
      <c r="I28" s="74" t="s">
        <v>14</v>
      </c>
      <c r="J28" s="74">
        <v>3</v>
      </c>
      <c r="K28" s="74">
        <v>6</v>
      </c>
      <c r="L28" s="73" t="s">
        <v>41</v>
      </c>
      <c r="M28" s="70">
        <v>0.5</v>
      </c>
      <c r="N28" s="74">
        <v>0</v>
      </c>
      <c r="O28" s="2"/>
    </row>
    <row r="29" spans="1:15" x14ac:dyDescent="0.2">
      <c r="A29" s="1">
        <v>25</v>
      </c>
      <c r="B29" s="70">
        <v>9</v>
      </c>
      <c r="C29" s="68">
        <v>6.95</v>
      </c>
      <c r="D29" s="68">
        <v>1.44</v>
      </c>
      <c r="E29" s="68">
        <v>4.5599999999999996</v>
      </c>
      <c r="F29" s="68">
        <v>2.87</v>
      </c>
      <c r="G29" s="74">
        <v>72</v>
      </c>
      <c r="H29" s="74">
        <v>1023.8</v>
      </c>
      <c r="I29" s="73" t="s">
        <v>52</v>
      </c>
      <c r="J29" s="74">
        <v>3</v>
      </c>
      <c r="K29" s="74">
        <v>8</v>
      </c>
      <c r="L29" s="73" t="s">
        <v>37</v>
      </c>
      <c r="M29" s="70">
        <v>0</v>
      </c>
      <c r="N29" s="74">
        <v>0</v>
      </c>
      <c r="O29" s="2"/>
    </row>
    <row r="30" spans="1:15" x14ac:dyDescent="0.2">
      <c r="A30" s="1">
        <v>26</v>
      </c>
      <c r="B30" s="70">
        <v>9</v>
      </c>
      <c r="C30" s="68">
        <v>8.44</v>
      </c>
      <c r="D30" s="68">
        <v>-0.35</v>
      </c>
      <c r="E30" s="68">
        <v>3.27</v>
      </c>
      <c r="F30" s="68">
        <v>2.25</v>
      </c>
      <c r="G30" s="74">
        <v>78</v>
      </c>
      <c r="H30" s="74">
        <v>1033.4000000000001</v>
      </c>
      <c r="I30" s="73" t="s">
        <v>12</v>
      </c>
      <c r="J30" s="74">
        <v>3</v>
      </c>
      <c r="K30" s="74">
        <v>7</v>
      </c>
      <c r="L30" s="73" t="s">
        <v>36</v>
      </c>
      <c r="M30" s="70">
        <v>0.25</v>
      </c>
      <c r="N30" s="74">
        <v>0</v>
      </c>
      <c r="O30" s="2"/>
    </row>
    <row r="31" spans="1:15" x14ac:dyDescent="0.2">
      <c r="A31" s="1">
        <v>27</v>
      </c>
      <c r="B31" s="70">
        <v>9</v>
      </c>
      <c r="C31" s="68">
        <v>7.81</v>
      </c>
      <c r="D31" s="68">
        <v>-1.08</v>
      </c>
      <c r="E31" s="68">
        <v>4.22</v>
      </c>
      <c r="F31" s="68">
        <v>3.69</v>
      </c>
      <c r="G31" s="74">
        <v>90</v>
      </c>
      <c r="H31" s="74">
        <v>1038.7</v>
      </c>
      <c r="I31" s="73" t="s">
        <v>52</v>
      </c>
      <c r="J31" s="74">
        <v>2</v>
      </c>
      <c r="K31" s="74">
        <v>8</v>
      </c>
      <c r="L31" s="73" t="s">
        <v>37</v>
      </c>
      <c r="M31" s="74">
        <v>0.5</v>
      </c>
      <c r="N31" s="74">
        <v>0</v>
      </c>
      <c r="O31" s="2"/>
    </row>
    <row r="32" spans="1:15" x14ac:dyDescent="0.2">
      <c r="A32" s="1">
        <v>28</v>
      </c>
      <c r="B32" s="70">
        <v>9</v>
      </c>
      <c r="C32" s="68">
        <v>7.78</v>
      </c>
      <c r="D32" s="68">
        <v>3.62</v>
      </c>
      <c r="E32" s="68">
        <v>5.51</v>
      </c>
      <c r="F32" s="68">
        <v>5</v>
      </c>
      <c r="G32" s="74">
        <v>93</v>
      </c>
      <c r="H32" s="74">
        <v>1040.3</v>
      </c>
      <c r="I32" s="73" t="s">
        <v>12</v>
      </c>
      <c r="J32" s="74">
        <v>3</v>
      </c>
      <c r="K32" s="74">
        <v>8</v>
      </c>
      <c r="L32" s="73" t="s">
        <v>37</v>
      </c>
      <c r="M32" s="74">
        <v>2.5</v>
      </c>
      <c r="N32" s="74">
        <v>0</v>
      </c>
      <c r="O32" s="2"/>
    </row>
    <row r="33" spans="1:15" x14ac:dyDescent="0.2">
      <c r="A33" s="1"/>
      <c r="B33" s="70"/>
      <c r="C33" s="68"/>
      <c r="D33" s="68"/>
      <c r="E33" s="68"/>
      <c r="F33" s="68"/>
      <c r="G33" s="74"/>
      <c r="H33" s="74"/>
      <c r="I33" s="73"/>
      <c r="J33" s="74"/>
      <c r="K33" s="74"/>
      <c r="L33" s="73"/>
      <c r="M33" s="74"/>
      <c r="N33" s="74"/>
      <c r="O33" s="2"/>
    </row>
    <row r="34" spans="1:15" x14ac:dyDescent="0.2">
      <c r="A34" s="1"/>
      <c r="B34" s="69"/>
      <c r="C34" s="85"/>
      <c r="D34" s="68"/>
      <c r="E34" s="68"/>
      <c r="F34" s="68"/>
      <c r="G34" s="74"/>
      <c r="H34" s="68"/>
      <c r="I34" s="73"/>
      <c r="J34" s="74"/>
      <c r="K34" s="74"/>
      <c r="L34" s="73"/>
      <c r="M34" s="74"/>
      <c r="N34" s="84"/>
      <c r="O34" s="2"/>
    </row>
    <row r="35" spans="1:15" ht="13.5" thickBot="1" x14ac:dyDescent="0.25">
      <c r="A35" s="71"/>
      <c r="B35" s="69"/>
      <c r="C35" s="86"/>
      <c r="D35" s="75"/>
      <c r="E35" s="75"/>
      <c r="F35" s="75"/>
      <c r="G35" s="75"/>
      <c r="H35" s="76"/>
      <c r="I35" s="77"/>
      <c r="J35" s="75"/>
      <c r="K35" s="75"/>
      <c r="L35" s="75"/>
      <c r="M35" s="75"/>
      <c r="N35" s="87"/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9.9410714285714246</v>
      </c>
      <c r="D38" s="10">
        <f>AVERAGE(D5:D35)</f>
        <v>3.3432142857142861</v>
      </c>
      <c r="E38" s="10">
        <f>AVERAGE(E5:E35)</f>
        <v>5.9007142857142849</v>
      </c>
      <c r="F38" s="10"/>
      <c r="G38" s="10">
        <f>AVERAGE(G5:G35)</f>
        <v>84.464285714285708</v>
      </c>
      <c r="H38" s="11">
        <f>AVERAGE(H5:H35)</f>
        <v>1032.9535714285714</v>
      </c>
      <c r="I38" s="12"/>
      <c r="J38" s="13">
        <f>AVERAGE(J5:J35)</f>
        <v>2.3214285714285716</v>
      </c>
      <c r="K38" s="14">
        <f>AVERAGE(K5:K35)</f>
        <v>5.4642857142857144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15.25</v>
      </c>
      <c r="D39" s="15">
        <f>MAX(D5:D35)</f>
        <v>10.39</v>
      </c>
      <c r="E39" s="15">
        <f>MAX(E5:E35)</f>
        <v>12.54</v>
      </c>
      <c r="F39" s="15"/>
      <c r="G39" s="15">
        <f>MAX(G5:G35)</f>
        <v>97</v>
      </c>
      <c r="H39" s="16">
        <f>MAX(H5:H35)</f>
        <v>1051.9000000000001</v>
      </c>
      <c r="I39" s="17"/>
      <c r="J39" s="18">
        <f>MAX(J5:J35)</f>
        <v>3</v>
      </c>
      <c r="K39" s="19">
        <f>MAX(K5:K35)</f>
        <v>8</v>
      </c>
      <c r="L39" s="17"/>
      <c r="M39" s="58">
        <f>SUM(M5:M35)</f>
        <v>7.5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6.37</v>
      </c>
      <c r="D40" s="20">
        <f>MIN(D5:D35)</f>
        <v>-4.05</v>
      </c>
      <c r="E40" s="20">
        <f>MIN(E5:E35)</f>
        <v>-2.82</v>
      </c>
      <c r="F40" s="20"/>
      <c r="G40" s="20">
        <f>MIN(G5:G35)</f>
        <v>71</v>
      </c>
      <c r="H40" s="21">
        <f>MIN(H5:H35)</f>
        <v>1014.5</v>
      </c>
      <c r="I40" s="17"/>
      <c r="J40" s="22">
        <f>MIN(J5:J35)</f>
        <v>1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5</v>
      </c>
    </row>
    <row r="44" spans="1:15" x14ac:dyDescent="0.2">
      <c r="J44" s="41" t="s">
        <v>33</v>
      </c>
      <c r="K44" s="31">
        <f>COUNTIF(L5:L35,"Ci.")</f>
        <v>2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1</v>
      </c>
    </row>
    <row r="47" spans="1:15" x14ac:dyDescent="0.2">
      <c r="J47" s="32" t="s">
        <v>36</v>
      </c>
      <c r="K47" s="33">
        <f>COUNTIF(L5:L35,"Ac.")</f>
        <v>2</v>
      </c>
    </row>
    <row r="48" spans="1:15" x14ac:dyDescent="0.2">
      <c r="J48" s="32" t="s">
        <v>37</v>
      </c>
      <c r="K48" s="33">
        <f>COUNTIF(L5:L35,"As.")</f>
        <v>11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3</v>
      </c>
    </row>
    <row r="51" spans="10:11" x14ac:dyDescent="0.2">
      <c r="J51" s="32" t="s">
        <v>40</v>
      </c>
      <c r="K51" s="33">
        <f>COUNTIF(L5:L35,"St.")</f>
        <v>1</v>
      </c>
    </row>
    <row r="52" spans="10:11" x14ac:dyDescent="0.2">
      <c r="J52" s="32" t="s">
        <v>41</v>
      </c>
      <c r="K52" s="33">
        <f>COUNTIF(L5:L35,"Cu.")</f>
        <v>3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23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0</v>
      </c>
      <c r="E193"/>
      <c r="F193"/>
    </row>
    <row r="194" spans="2:14" x14ac:dyDescent="0.2">
      <c r="B194" s="46" t="s">
        <v>12</v>
      </c>
      <c r="C194" s="33">
        <f>COUNTIF(I5:I35,"N")</f>
        <v>3</v>
      </c>
      <c r="E194"/>
      <c r="F194"/>
    </row>
    <row r="195" spans="2:14" x14ac:dyDescent="0.2">
      <c r="B195" s="47" t="s">
        <v>52</v>
      </c>
      <c r="C195" s="33">
        <f>COUNTIF(I5:I35,"NNE")</f>
        <v>4</v>
      </c>
      <c r="E195"/>
      <c r="F195"/>
    </row>
    <row r="196" spans="2:14" x14ac:dyDescent="0.2">
      <c r="B196" s="46" t="s">
        <v>13</v>
      </c>
      <c r="C196" s="33">
        <f>COUNTIF(I5:I35,"NE")</f>
        <v>0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0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0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1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0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3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1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1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13</v>
      </c>
      <c r="L205" s="4"/>
      <c r="N205"/>
    </row>
    <row r="206" spans="2:14" x14ac:dyDescent="0.2">
      <c r="B206" s="46" t="s">
        <v>11</v>
      </c>
      <c r="C206" s="33">
        <f>COUNTIF(I5:I35,"W")</f>
        <v>1</v>
      </c>
      <c r="L206" s="4"/>
      <c r="N206"/>
    </row>
    <row r="207" spans="2:14" x14ac:dyDescent="0.2">
      <c r="B207" s="48" t="s">
        <v>51</v>
      </c>
      <c r="C207" s="33">
        <f>COUNTIF(I5:I35,"WNW")</f>
        <v>0</v>
      </c>
      <c r="L207" s="4"/>
      <c r="N207"/>
    </row>
    <row r="208" spans="2:14" x14ac:dyDescent="0.2">
      <c r="B208" s="49" t="s">
        <v>14</v>
      </c>
      <c r="C208" s="33">
        <f>COUNTIF(I5:I35,"NW")</f>
        <v>1</v>
      </c>
    </row>
    <row r="209" spans="2:3" ht="13.5" thickBot="1" x14ac:dyDescent="0.25">
      <c r="B209" s="48" t="s">
        <v>56</v>
      </c>
      <c r="C209" s="31">
        <f>COUNTIF(I5:I35,"NNW")</f>
        <v>0</v>
      </c>
    </row>
    <row r="210" spans="2:3" ht="13.5" thickBot="1" x14ac:dyDescent="0.25">
      <c r="B210" s="36" t="s">
        <v>30</v>
      </c>
      <c r="C210" s="43">
        <f>SUM(C194:C209)</f>
        <v>28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2023-03-01T21:12:46Z</dcterms:modified>
</cp:coreProperties>
</file>