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<sst xmlns="http://schemas.openxmlformats.org/spreadsheetml/2006/main" count="120" uniqueCount="61">
  <si>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</si>
  <si>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</si>
  <si>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</si>
  <si>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</si>
  <si>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</si>
  <si>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</si>
  <si>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</si>
  <si>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</si>
  <si>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</si>
  <si>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</si>
  <si>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</si>
  <si>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</si>
  <si>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</si>
  <si>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</si>
  <si>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</si>
  <si>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</si>
  <si>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</si>
  <si>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</si>
  <si>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</si>
  <si>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</si>
  <si>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</si>
  <si>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</si>
  <si>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</si>
  <si>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</si>
  <si>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</si>
  <si>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</si>
  <si>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</si>
  <si>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</si>
  <si>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</si>
  <si>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</si>
  <si>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</si>
  <si>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</si>
  <si>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</si>
  <si>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</si>
  <si>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</si>
  <si>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</si>
  <si>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</si>
  <si>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</si>
  <si>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</si>
  <si>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</si>
  <si>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</si>
  <si>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</si>
  <si>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</si>
  <si>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</si>
  <si>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</si>
  <si>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</si>
  <si>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</si>
  <si>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</si>
  <si>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</si>
  <si>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</si>
  <si>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</si>
  <si>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</si>
  <si>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</si>
  <si>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</si>
  <si>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</si>
  <si>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</si>
  <si>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</si>
  <si>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</si>
  <si>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</si>
  <si>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C.</t>
  </si>
  <si>
    <t>NNW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</si>
</sst>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2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6381235"/>
        <c:axId val="14777932"/>
      </c:radarChart>
      <c:catAx>
        <c:axId val="4638123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0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638123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0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6">
        <v>12.1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1</v>
      </c>
      <c r="D5" s="2">
        <v>-1.9</v>
      </c>
      <c r="E5" s="2">
        <v>-1.2</v>
      </c>
      <c r="F5" s="2">
        <v>-1.5</v>
      </c>
      <c r="G5" s="2">
        <v>99</v>
      </c>
      <c r="H5" s="2">
        <v>1013.2</v>
      </c>
      <c r="I5" s="2" t="s">
        <v>12</v>
      </c>
      <c r="J5" s="2">
        <v>1</v>
      </c>
      <c r="K5" s="2">
        <v>4</v>
      </c>
      <c r="L5" s="2" t="s">
        <v>41</v>
      </c>
      <c r="M5" s="2">
        <v>0</v>
      </c>
      <c r="N5" s="2">
        <v>1</v>
      </c>
      <c r="O5" s="5"/>
    </row>
    <row r="6" spans="1:15" ht="12.75">
      <c r="A6" s="4">
        <v>2</v>
      </c>
      <c r="B6" s="2">
        <v>9</v>
      </c>
      <c r="C6" s="2">
        <v>-0.4</v>
      </c>
      <c r="D6" s="2">
        <v>-1.8</v>
      </c>
      <c r="E6" s="2">
        <v>-1.1</v>
      </c>
      <c r="F6" s="2">
        <v>-1.5</v>
      </c>
      <c r="G6" s="2">
        <v>91</v>
      </c>
      <c r="H6" s="2">
        <v>1011</v>
      </c>
      <c r="I6" s="2" t="s">
        <v>13</v>
      </c>
      <c r="J6" s="2">
        <v>2</v>
      </c>
      <c r="K6" s="2">
        <v>8</v>
      </c>
      <c r="L6" s="2" t="s">
        <v>41</v>
      </c>
      <c r="M6" s="2">
        <v>0</v>
      </c>
      <c r="N6" s="2">
        <v>0.8</v>
      </c>
      <c r="O6" s="5"/>
    </row>
    <row r="7" spans="1:15" ht="12.75">
      <c r="A7" s="4">
        <v>3</v>
      </c>
      <c r="B7" s="2">
        <v>9</v>
      </c>
      <c r="C7" s="2">
        <v>-0.6</v>
      </c>
      <c r="D7" s="2">
        <v>-9.6</v>
      </c>
      <c r="E7" s="2">
        <v>-7.9</v>
      </c>
      <c r="F7" s="2">
        <v>-7.9</v>
      </c>
      <c r="G7" s="2">
        <v>99</v>
      </c>
      <c r="H7" s="2">
        <v>1013</v>
      </c>
      <c r="I7" s="2">
        <v>0</v>
      </c>
      <c r="J7" s="2">
        <v>0</v>
      </c>
      <c r="K7" s="2">
        <v>8</v>
      </c>
      <c r="L7" s="2" t="s">
        <v>41</v>
      </c>
      <c r="M7" s="2">
        <v>0</v>
      </c>
      <c r="N7" s="2">
        <v>2.5</v>
      </c>
      <c r="O7" s="5"/>
    </row>
    <row r="8" spans="1:15" ht="12.75">
      <c r="A8" s="4">
        <v>4</v>
      </c>
      <c r="B8" s="2">
        <v>9</v>
      </c>
      <c r="C8" s="2">
        <v>1.8</v>
      </c>
      <c r="D8" s="2">
        <v>-8.1</v>
      </c>
      <c r="E8" s="2">
        <v>1.5</v>
      </c>
      <c r="F8" s="2">
        <v>1.5</v>
      </c>
      <c r="G8" s="2">
        <v>99</v>
      </c>
      <c r="H8" s="2">
        <v>1004.2</v>
      </c>
      <c r="I8" s="77" t="s">
        <v>10</v>
      </c>
      <c r="J8" s="2">
        <v>2</v>
      </c>
      <c r="K8" s="2">
        <v>8</v>
      </c>
      <c r="L8" s="77" t="s">
        <v>37</v>
      </c>
      <c r="M8" s="2">
        <v>0</v>
      </c>
      <c r="N8" s="2">
        <v>1</v>
      </c>
      <c r="O8" s="5"/>
    </row>
    <row r="9" spans="1:15" ht="12.75">
      <c r="A9" s="4">
        <v>5</v>
      </c>
      <c r="B9" s="2">
        <v>9</v>
      </c>
      <c r="C9" s="2">
        <v>3.5</v>
      </c>
      <c r="D9" s="2">
        <v>-2.1</v>
      </c>
      <c r="E9" s="2">
        <v>-1.1</v>
      </c>
      <c r="F9" s="2">
        <v>-1</v>
      </c>
      <c r="G9" s="2">
        <v>99</v>
      </c>
      <c r="H9" s="2">
        <v>1005</v>
      </c>
      <c r="I9" s="77" t="s">
        <v>50</v>
      </c>
      <c r="J9" s="2">
        <v>1</v>
      </c>
      <c r="K9" s="2">
        <v>0</v>
      </c>
      <c r="L9" s="77" t="s">
        <v>59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2.9</v>
      </c>
      <c r="D10" s="2">
        <v>-6.6</v>
      </c>
      <c r="E10" s="2">
        <v>-5.9</v>
      </c>
      <c r="F10" s="2">
        <v>-5.9</v>
      </c>
      <c r="G10" s="2">
        <v>99</v>
      </c>
      <c r="H10" s="2">
        <v>1004</v>
      </c>
      <c r="I10" s="77" t="s">
        <v>10</v>
      </c>
      <c r="J10" s="2">
        <v>1</v>
      </c>
      <c r="K10" s="2">
        <v>8</v>
      </c>
      <c r="L10" s="77" t="s">
        <v>42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0.4</v>
      </c>
      <c r="D11" s="2">
        <v>-8.2</v>
      </c>
      <c r="E11" s="2">
        <v>-7.6</v>
      </c>
      <c r="F11" s="2">
        <v>-7.5</v>
      </c>
      <c r="G11" s="2">
        <v>99</v>
      </c>
      <c r="H11" s="2">
        <v>1007.3</v>
      </c>
      <c r="I11" s="2">
        <v>0</v>
      </c>
      <c r="J11" s="2">
        <v>0</v>
      </c>
      <c r="K11" s="2">
        <v>0</v>
      </c>
      <c r="L11" s="77" t="s">
        <v>59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1.7</v>
      </c>
      <c r="D12" s="2">
        <v>-7.9</v>
      </c>
      <c r="E12" s="2">
        <v>-1</v>
      </c>
      <c r="F12" s="2">
        <v>-1.5</v>
      </c>
      <c r="G12" s="2">
        <v>91</v>
      </c>
      <c r="H12" s="2">
        <v>1014.1</v>
      </c>
      <c r="I12" s="77" t="s">
        <v>60</v>
      </c>
      <c r="J12" s="2">
        <v>2</v>
      </c>
      <c r="K12" s="2">
        <v>7</v>
      </c>
      <c r="L12" s="77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0.5</v>
      </c>
      <c r="D13" s="2">
        <v>-4.8</v>
      </c>
      <c r="E13" s="2">
        <v>-1.7</v>
      </c>
      <c r="F13" s="2">
        <v>-2.5</v>
      </c>
      <c r="G13" s="2">
        <v>89</v>
      </c>
      <c r="H13" s="2">
        <v>1030.9</v>
      </c>
      <c r="I13" s="2" t="s">
        <v>11</v>
      </c>
      <c r="J13" s="2">
        <v>1</v>
      </c>
      <c r="K13" s="2">
        <v>8</v>
      </c>
      <c r="L13" s="2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6</v>
      </c>
      <c r="D14" s="2">
        <v>-0.6</v>
      </c>
      <c r="E14" s="2">
        <v>6.1</v>
      </c>
      <c r="F14" s="2">
        <v>5.2</v>
      </c>
      <c r="G14" s="2">
        <v>85</v>
      </c>
      <c r="H14" s="2">
        <v>1032</v>
      </c>
      <c r="I14" s="2" t="s">
        <v>50</v>
      </c>
      <c r="J14" s="2">
        <v>2</v>
      </c>
      <c r="K14" s="2">
        <v>8</v>
      </c>
      <c r="L14" s="2" t="s">
        <v>42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7.5</v>
      </c>
      <c r="D15" s="2">
        <v>5.6</v>
      </c>
      <c r="E15" s="2">
        <v>7.5</v>
      </c>
      <c r="F15" s="2">
        <v>7</v>
      </c>
      <c r="G15" s="2">
        <v>92</v>
      </c>
      <c r="H15" s="2">
        <v>1026.8</v>
      </c>
      <c r="I15" s="2" t="s">
        <v>14</v>
      </c>
      <c r="J15" s="2">
        <v>2</v>
      </c>
      <c r="K15" s="2">
        <v>8</v>
      </c>
      <c r="L15" s="2" t="s">
        <v>41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8.2</v>
      </c>
      <c r="D16" s="2">
        <v>-2.1</v>
      </c>
      <c r="E16" s="2">
        <v>0.5</v>
      </c>
      <c r="F16" s="2">
        <v>-1</v>
      </c>
      <c r="G16" s="2">
        <v>71</v>
      </c>
      <c r="H16" s="2">
        <v>1026.3</v>
      </c>
      <c r="I16" s="2">
        <v>0</v>
      </c>
      <c r="J16" s="2">
        <v>0</v>
      </c>
      <c r="K16" s="2">
        <v>0</v>
      </c>
      <c r="L16" s="2" t="s">
        <v>59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4.6</v>
      </c>
      <c r="D17" s="2">
        <v>-1.4</v>
      </c>
      <c r="E17" s="2">
        <v>3.6</v>
      </c>
      <c r="F17" s="2">
        <v>3.5</v>
      </c>
      <c r="G17" s="2">
        <v>99</v>
      </c>
      <c r="H17" s="2">
        <v>1029</v>
      </c>
      <c r="I17" s="2">
        <v>0</v>
      </c>
      <c r="J17" s="2">
        <v>0</v>
      </c>
      <c r="K17" s="2">
        <v>8</v>
      </c>
      <c r="L17" s="2" t="s">
        <v>42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4.6</v>
      </c>
      <c r="D18" s="2">
        <v>1.3</v>
      </c>
      <c r="E18" s="2">
        <v>3</v>
      </c>
      <c r="F18" s="2">
        <v>2.6</v>
      </c>
      <c r="G18" s="2">
        <v>90</v>
      </c>
      <c r="H18" s="2">
        <v>1033.7</v>
      </c>
      <c r="I18" s="2" t="s">
        <v>60</v>
      </c>
      <c r="J18" s="2">
        <v>2</v>
      </c>
      <c r="K18" s="2">
        <v>8</v>
      </c>
      <c r="L18" s="2" t="s">
        <v>41</v>
      </c>
      <c r="M18" s="2">
        <v>0.75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4</v>
      </c>
      <c r="D19" s="2">
        <v>2.2</v>
      </c>
      <c r="E19" s="2">
        <v>3.8</v>
      </c>
      <c r="F19" s="2">
        <v>3.4</v>
      </c>
      <c r="G19" s="2">
        <v>90</v>
      </c>
      <c r="H19" s="2">
        <v>1038.5</v>
      </c>
      <c r="I19" s="2" t="s">
        <v>60</v>
      </c>
      <c r="J19" s="2">
        <v>2</v>
      </c>
      <c r="K19" s="2">
        <v>7</v>
      </c>
      <c r="L19" s="2" t="s">
        <v>43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7.4</v>
      </c>
      <c r="D20" s="2">
        <v>3.4</v>
      </c>
      <c r="E20" s="2">
        <v>7.2</v>
      </c>
      <c r="F20" s="2">
        <v>6.4</v>
      </c>
      <c r="G20" s="2">
        <v>92</v>
      </c>
      <c r="H20" s="2">
        <v>1009.5</v>
      </c>
      <c r="I20" s="2" t="s">
        <v>11</v>
      </c>
      <c r="J20" s="2">
        <v>4</v>
      </c>
      <c r="K20" s="2">
        <v>8</v>
      </c>
      <c r="L20" s="2" t="s">
        <v>41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7</v>
      </c>
      <c r="D21" s="2">
        <v>-4</v>
      </c>
      <c r="E21" s="2">
        <v>-1.5</v>
      </c>
      <c r="F21" s="2">
        <v>0.5</v>
      </c>
      <c r="G21" s="2">
        <v>89</v>
      </c>
      <c r="H21" s="2">
        <v>998.9</v>
      </c>
      <c r="I21" s="2" t="s">
        <v>53</v>
      </c>
      <c r="J21" s="2">
        <v>3</v>
      </c>
      <c r="K21" s="2">
        <v>8</v>
      </c>
      <c r="L21" s="2" t="s">
        <v>42</v>
      </c>
      <c r="M21" s="2">
        <v>0</v>
      </c>
      <c r="N21" s="2">
        <v>0.2</v>
      </c>
      <c r="O21" s="5"/>
    </row>
    <row r="22" spans="1:15" ht="12.75">
      <c r="A22" s="4">
        <v>18</v>
      </c>
      <c r="B22" s="2">
        <v>9</v>
      </c>
      <c r="C22" s="2">
        <v>2.9</v>
      </c>
      <c r="D22" s="2">
        <v>-4.5</v>
      </c>
      <c r="E22" s="2">
        <v>-2.6</v>
      </c>
      <c r="F22" s="2">
        <v>2.6</v>
      </c>
      <c r="G22" s="2">
        <v>99</v>
      </c>
      <c r="H22" s="2">
        <v>992.3</v>
      </c>
      <c r="I22" s="2" t="s">
        <v>17</v>
      </c>
      <c r="J22" s="2">
        <v>1</v>
      </c>
      <c r="K22" s="2">
        <v>8</v>
      </c>
      <c r="L22" s="2" t="s">
        <v>42</v>
      </c>
      <c r="M22" s="2">
        <v>0</v>
      </c>
      <c r="N22" s="2">
        <v>0.2</v>
      </c>
      <c r="O22" s="5"/>
    </row>
    <row r="23" spans="1:15" ht="12.75">
      <c r="A23" s="4">
        <v>19</v>
      </c>
      <c r="B23" s="2">
        <v>9</v>
      </c>
      <c r="C23" s="2">
        <v>0</v>
      </c>
      <c r="D23" s="2">
        <v>-9.1</v>
      </c>
      <c r="E23" s="2">
        <v>-8.3</v>
      </c>
      <c r="F23" s="2">
        <v>-8.3</v>
      </c>
      <c r="G23" s="2">
        <v>99</v>
      </c>
      <c r="H23" s="2">
        <v>996.6</v>
      </c>
      <c r="I23" s="2">
        <v>0</v>
      </c>
      <c r="J23" s="2">
        <v>0</v>
      </c>
      <c r="K23" s="2">
        <v>4</v>
      </c>
      <c r="L23" s="2" t="s">
        <v>37</v>
      </c>
      <c r="M23" s="2">
        <v>0</v>
      </c>
      <c r="N23" s="2">
        <v>0.8</v>
      </c>
      <c r="O23" s="5"/>
    </row>
    <row r="24" spans="1:15" ht="12.75">
      <c r="A24" s="4">
        <v>20</v>
      </c>
      <c r="B24" s="2">
        <v>9</v>
      </c>
      <c r="C24" s="2">
        <v>-2</v>
      </c>
      <c r="D24" s="2">
        <v>-10.1</v>
      </c>
      <c r="E24" s="2">
        <v>-8.1</v>
      </c>
      <c r="F24" s="2">
        <v>-8</v>
      </c>
      <c r="G24" s="2">
        <v>99</v>
      </c>
      <c r="H24" s="2">
        <v>1003</v>
      </c>
      <c r="I24" s="2">
        <v>0</v>
      </c>
      <c r="J24" s="2">
        <v>0</v>
      </c>
      <c r="K24" s="2">
        <v>8</v>
      </c>
      <c r="L24" s="2" t="s">
        <v>42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-3</v>
      </c>
      <c r="D25" s="2">
        <v>-7.5</v>
      </c>
      <c r="E25" s="2">
        <v>-5</v>
      </c>
      <c r="F25" s="2">
        <v>-5</v>
      </c>
      <c r="G25" s="2">
        <v>99</v>
      </c>
      <c r="H25" s="2">
        <v>1005.4</v>
      </c>
      <c r="I25" s="2" t="s">
        <v>54</v>
      </c>
      <c r="J25" s="2">
        <v>1</v>
      </c>
      <c r="K25" s="2">
        <v>7</v>
      </c>
      <c r="L25" s="2" t="s">
        <v>43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-1</v>
      </c>
      <c r="D26" s="2">
        <v>-1.4</v>
      </c>
      <c r="E26" s="2">
        <v>-1.4</v>
      </c>
      <c r="F26" s="2">
        <v>-1.4</v>
      </c>
      <c r="G26" s="2">
        <v>99</v>
      </c>
      <c r="H26" s="2">
        <v>1008.4</v>
      </c>
      <c r="I26" s="2" t="s">
        <v>12</v>
      </c>
      <c r="J26" s="2">
        <v>2</v>
      </c>
      <c r="K26" s="2">
        <v>8</v>
      </c>
      <c r="L26" s="2" t="s">
        <v>42</v>
      </c>
      <c r="M26" s="2">
        <v>0</v>
      </c>
      <c r="N26" s="2">
        <v>6</v>
      </c>
      <c r="O26" s="5"/>
    </row>
    <row r="27" spans="1:15" ht="12.75">
      <c r="A27" s="4">
        <v>23</v>
      </c>
      <c r="B27" s="2">
        <v>9</v>
      </c>
      <c r="C27" s="2">
        <v>0</v>
      </c>
      <c r="D27" s="2">
        <v>-3.4</v>
      </c>
      <c r="E27" s="2">
        <v>-0.9</v>
      </c>
      <c r="F27" s="2">
        <v>-1</v>
      </c>
      <c r="G27" s="2">
        <v>99</v>
      </c>
      <c r="H27" s="2">
        <v>1014.1</v>
      </c>
      <c r="I27" s="2" t="s">
        <v>12</v>
      </c>
      <c r="J27" s="2">
        <v>2</v>
      </c>
      <c r="K27" s="2">
        <v>7</v>
      </c>
      <c r="L27" s="2" t="s">
        <v>42</v>
      </c>
      <c r="M27" s="2">
        <v>0</v>
      </c>
      <c r="N27" s="2">
        <v>1</v>
      </c>
      <c r="O27" s="5"/>
    </row>
    <row r="28" spans="1:15" ht="12.75">
      <c r="A28" s="4">
        <v>24</v>
      </c>
      <c r="B28" s="2">
        <v>9</v>
      </c>
      <c r="C28" s="59">
        <v>1</v>
      </c>
      <c r="D28" s="2">
        <v>-3.9</v>
      </c>
      <c r="E28" s="59">
        <v>-2.8</v>
      </c>
      <c r="F28" s="2">
        <v>-2.5</v>
      </c>
      <c r="G28" s="2">
        <v>99</v>
      </c>
      <c r="H28" s="2">
        <v>1021.1</v>
      </c>
      <c r="I28" s="2" t="s">
        <v>60</v>
      </c>
      <c r="J28" s="2">
        <v>2</v>
      </c>
      <c r="K28" s="2">
        <v>4</v>
      </c>
      <c r="L28" s="2" t="s">
        <v>37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-0.4</v>
      </c>
      <c r="D29" s="2">
        <v>-10.3</v>
      </c>
      <c r="E29" s="2">
        <v>-9.5</v>
      </c>
      <c r="F29" s="2">
        <v>-9.5</v>
      </c>
      <c r="G29" s="2">
        <v>99</v>
      </c>
      <c r="H29" s="2">
        <v>1029.4</v>
      </c>
      <c r="I29" s="2">
        <v>0</v>
      </c>
      <c r="J29" s="2">
        <v>0</v>
      </c>
      <c r="K29" s="2">
        <v>0</v>
      </c>
      <c r="L29" s="2" t="s">
        <v>59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-0.1</v>
      </c>
      <c r="D30" s="2">
        <v>-10</v>
      </c>
      <c r="E30" s="2">
        <v>-5.2</v>
      </c>
      <c r="F30" s="2">
        <v>-5.2</v>
      </c>
      <c r="G30" s="2">
        <v>99</v>
      </c>
      <c r="H30" s="2">
        <v>1029.1</v>
      </c>
      <c r="I30" s="2" t="s">
        <v>10</v>
      </c>
      <c r="J30" s="2">
        <v>1</v>
      </c>
      <c r="K30" s="2">
        <v>6</v>
      </c>
      <c r="L30" s="2" t="s">
        <v>38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2.3</v>
      </c>
      <c r="D31" s="2">
        <v>-5.9</v>
      </c>
      <c r="E31" s="2">
        <v>2.8</v>
      </c>
      <c r="F31" s="2">
        <v>2</v>
      </c>
      <c r="G31" s="2">
        <v>90</v>
      </c>
      <c r="H31" s="2">
        <v>1015.1</v>
      </c>
      <c r="I31" s="2" t="s">
        <v>10</v>
      </c>
      <c r="J31" s="2">
        <v>3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3</v>
      </c>
      <c r="D32" s="2">
        <v>1.7</v>
      </c>
      <c r="E32" s="2">
        <v>3</v>
      </c>
      <c r="F32" s="2">
        <v>2.9</v>
      </c>
      <c r="G32" s="2">
        <v>99</v>
      </c>
      <c r="H32" s="2">
        <v>1011.7</v>
      </c>
      <c r="I32" s="2" t="s">
        <v>51</v>
      </c>
      <c r="J32" s="2">
        <v>2</v>
      </c>
      <c r="K32" s="2">
        <v>8</v>
      </c>
      <c r="L32" s="2" t="s">
        <v>39</v>
      </c>
      <c r="M32" s="2">
        <v>9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6</v>
      </c>
      <c r="D33" s="2">
        <v>2.6</v>
      </c>
      <c r="E33" s="2">
        <v>4.8</v>
      </c>
      <c r="F33" s="2">
        <v>4.6</v>
      </c>
      <c r="G33" s="2">
        <v>99</v>
      </c>
      <c r="H33" s="2">
        <v>1019.2</v>
      </c>
      <c r="I33" s="2">
        <v>0</v>
      </c>
      <c r="J33" s="2">
        <v>0</v>
      </c>
      <c r="K33" s="2">
        <v>8</v>
      </c>
      <c r="L33" s="2" t="s">
        <v>42</v>
      </c>
      <c r="M33" s="2">
        <v>0.5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6.7</v>
      </c>
      <c r="D34" s="2">
        <v>4.1</v>
      </c>
      <c r="E34" s="2">
        <v>4.8</v>
      </c>
      <c r="F34" s="2">
        <v>4.6</v>
      </c>
      <c r="G34" s="2">
        <v>99</v>
      </c>
      <c r="H34" s="2">
        <v>1025.7</v>
      </c>
      <c r="I34" s="2" t="s">
        <v>13</v>
      </c>
      <c r="J34" s="2">
        <v>1</v>
      </c>
      <c r="K34" s="2">
        <v>8</v>
      </c>
      <c r="L34" s="2" t="s">
        <v>42</v>
      </c>
      <c r="M34" s="2">
        <v>0.75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5.5</v>
      </c>
      <c r="D35" s="2">
        <v>3.8</v>
      </c>
      <c r="E35" s="2">
        <v>4.6</v>
      </c>
      <c r="F35" s="2">
        <v>4.5</v>
      </c>
      <c r="G35" s="2">
        <v>99</v>
      </c>
      <c r="H35" s="2">
        <v>1027.7</v>
      </c>
      <c r="I35" s="2">
        <v>0</v>
      </c>
      <c r="J35" s="2">
        <v>0</v>
      </c>
      <c r="K35" s="2">
        <v>8</v>
      </c>
      <c r="L35" s="2" t="s">
        <v>42</v>
      </c>
      <c r="M35" s="2">
        <v>0</v>
      </c>
      <c r="N35" s="2">
        <v>0</v>
      </c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2.6129032258064515</v>
      </c>
      <c r="D38" s="17">
        <f>AVERAGE(D5:D35)</f>
        <v>-3.241935483870969</v>
      </c>
      <c r="E38" s="17">
        <f>AVERAGE(E5:E35)</f>
        <v>-0.6322580645161289</v>
      </c>
      <c r="F38" s="17"/>
      <c r="G38" s="17">
        <f>AVERAGE(G5:G35)</f>
        <v>95.16129032258064</v>
      </c>
      <c r="H38" s="18">
        <f>AVERAGE(H5:H35)</f>
        <v>1016.0064516129032</v>
      </c>
      <c r="I38" s="19"/>
      <c r="J38" s="20">
        <f>AVERAGE(J5:J35)</f>
        <v>1.2903225806451613</v>
      </c>
      <c r="K38" s="21">
        <f>AVERAGE(K5:K35)</f>
        <v>6.387096774193548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8.2</v>
      </c>
      <c r="D39" s="22">
        <f>MAX(D5:D35)</f>
        <v>5.6</v>
      </c>
      <c r="E39" s="22">
        <f>MAX(E5:E35)</f>
        <v>7.5</v>
      </c>
      <c r="F39" s="22"/>
      <c r="G39" s="22">
        <f>MAX(G5:G35)</f>
        <v>99</v>
      </c>
      <c r="H39" s="23">
        <f>MAX(H5:H35)</f>
        <v>1038.5</v>
      </c>
      <c r="I39" s="24"/>
      <c r="J39" s="25">
        <f>MAX(J5:J35)</f>
        <v>4</v>
      </c>
      <c r="K39" s="26">
        <f>MAX(K5:K35)</f>
        <v>8</v>
      </c>
      <c r="L39" s="24"/>
      <c r="M39" s="75">
        <f>SUM(M5:M35)</f>
        <v>11.25</v>
      </c>
      <c r="N39" s="67">
        <f>SUM(N5:N35)</f>
        <v>13.5</v>
      </c>
    </row>
    <row r="40" spans="2:14" ht="20.25" customHeight="1" thickBot="1">
      <c r="B40" s="15" t="s">
        <v>26</v>
      </c>
      <c r="C40" s="27">
        <f>MIN(C5:C35)</f>
        <v>-3</v>
      </c>
      <c r="D40" s="27">
        <f>MIN(D5:D35)</f>
        <v>-10.3</v>
      </c>
      <c r="E40" s="27">
        <f>MIN(E5:E35)</f>
        <v>-9.5</v>
      </c>
      <c r="F40" s="27"/>
      <c r="G40" s="27">
        <f>MIN(G5:G35)</f>
        <v>71</v>
      </c>
      <c r="H40" s="28">
        <f>MIN(H5:H35)</f>
        <v>992.3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4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0</v>
      </c>
    </row>
    <row r="45" spans="2:11" ht="13.5" thickBot="1">
      <c r="B45" s="42">
        <f>COUNTIF(D5:D35,"&lt;=0")</f>
        <v>23</v>
      </c>
      <c r="C45" s="36"/>
      <c r="D45" s="42">
        <f>COUNTIF(M5:M35,"&gt;0")</f>
        <v>5</v>
      </c>
      <c r="E45" s="36"/>
      <c r="F45" s="36"/>
      <c r="G45" s="12"/>
      <c r="H45" s="42">
        <f>COUNTIF(N5:N35,"&gt;0")</f>
        <v>9</v>
      </c>
      <c r="J45" s="46" t="s">
        <v>36</v>
      </c>
      <c r="K45" s="47">
        <f>COUNTIF(L5:L35,"Cc.")</f>
        <v>0</v>
      </c>
    </row>
    <row r="46" spans="10:11" ht="12.75">
      <c r="J46" s="46" t="s">
        <v>37</v>
      </c>
      <c r="K46" s="47">
        <f>COUNTIF(L5:L35,"Cs.")</f>
        <v>3</v>
      </c>
    </row>
    <row r="47" spans="10:11" ht="12.75">
      <c r="J47" s="46" t="s">
        <v>38</v>
      </c>
      <c r="K47" s="47">
        <f>COUNTIF(L5:L35,"Ac.")</f>
        <v>1</v>
      </c>
    </row>
    <row r="48" spans="10:11" ht="12.75">
      <c r="J48" s="46" t="s">
        <v>39</v>
      </c>
      <c r="K48" s="47">
        <f>COUNTIF(L5:L35,"As.")</f>
        <v>2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8</v>
      </c>
    </row>
    <row r="51" spans="10:11" ht="12.75">
      <c r="J51" s="46" t="s">
        <v>42</v>
      </c>
      <c r="K51" s="47">
        <f>COUNTIF(L5:L35,"St.")</f>
        <v>11</v>
      </c>
    </row>
    <row r="52" spans="10:11" ht="12.75">
      <c r="J52" s="46" t="s">
        <v>43</v>
      </c>
      <c r="K52" s="47">
        <f>COUNTIF(L5:L35,"Cu.")</f>
        <v>2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27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9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3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1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2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0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1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0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0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1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4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2</v>
      </c>
    </row>
    <row r="209" spans="2:3" ht="12.75">
      <c r="B209" s="61" t="s">
        <v>11</v>
      </c>
      <c r="C209" s="47">
        <f>COUNTIF(I5:I35,"W")</f>
        <v>2</v>
      </c>
    </row>
    <row r="210" spans="2:3" ht="12.75">
      <c r="B210" s="63" t="s">
        <v>53</v>
      </c>
      <c r="C210" s="47">
        <f>COUNTIF(I5:I35,"WNW")</f>
        <v>1</v>
      </c>
    </row>
    <row r="211" spans="2:3" ht="12.75">
      <c r="B211" s="64" t="s">
        <v>14</v>
      </c>
      <c r="C211" s="47">
        <f>COUNTIF(I5:I35,"NW")</f>
        <v>1</v>
      </c>
    </row>
    <row r="212" spans="2:3" ht="13.5" thickBot="1">
      <c r="B212" s="63" t="s">
        <v>60</v>
      </c>
      <c r="C212" s="45">
        <f>COUNTIF(I5:I35,"NNW")</f>
        <v>4</v>
      </c>
    </row>
    <row r="213" spans="2:3" ht="13.5" thickBot="1">
      <c r="B213" s="50" t="s">
        <v>32</v>
      </c>
      <c r="C213" s="57">
        <f>SUM(C197:C212)</f>
        <v>22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2013-04-05T08:55:20Z</dcterms:modified>
  <cp:category/>
  <cp:version/>
  <cp:contentType/>
  <cp:contentStatus/>
</cp:coreProperties>
</file>