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R13" i="1" l="1"/>
  <c r="R5" i="1"/>
  <c r="R14" i="1" l="1"/>
  <c r="R12" i="1"/>
  <c r="R10" i="1"/>
  <c r="R9" i="1"/>
  <c r="R8" i="1"/>
  <c r="R7" i="1"/>
  <c r="R6" i="1"/>
  <c r="R4" i="1"/>
  <c r="C36" i="1"/>
  <c r="D36" i="1"/>
  <c r="E36" i="1"/>
  <c r="G36" i="1"/>
  <c r="H36" i="1"/>
  <c r="J36" i="1"/>
  <c r="K36" i="1"/>
  <c r="C37" i="1"/>
  <c r="D37" i="1"/>
  <c r="E37" i="1"/>
  <c r="G37" i="1"/>
  <c r="H37" i="1"/>
  <c r="J37" i="1"/>
  <c r="K37" i="1"/>
  <c r="M37" i="1"/>
  <c r="N37" i="1"/>
  <c r="C38" i="1"/>
  <c r="D38" i="1"/>
  <c r="E38" i="1"/>
  <c r="G38" i="1"/>
  <c r="H38" i="1"/>
  <c r="J38" i="1"/>
  <c r="K38" i="1"/>
  <c r="R11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15" i="1" l="1"/>
</calcChain>
</file>

<file path=xl/sharedStrings.xml><?xml version="1.0" encoding="utf-8"?>
<sst xmlns="http://schemas.openxmlformats.org/spreadsheetml/2006/main" count="58" uniqueCount="55">
  <si>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</si>
  <si>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</si>
  <si>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</si>
  <si>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</si>
  <si>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</si>
  <si>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</si>
  <si>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</si>
  <si>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</si>
  <si>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</si>
  <si>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</si>
  <si>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</si>
  <si>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</si>
  <si>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</si>
  <si>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</si>
  <si>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</si>
  <si>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</si>
  <si>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</si>
  <si>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</si>
  <si>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</si>
  <si>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</si>
  <si>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</si>
  <si>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</si>
  <si>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</si>
  <si>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</si>
  <si>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</si>
  <si>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</si>
  <si>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</si>
  <si>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</si>
  <si>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</si>
  <si>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</si>
  <si>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</si>
  <si>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</si>
  <si>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</si>
  <si>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</si>
  <si>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</si>
  <si>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</si>
  <si>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</si>
  <si>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</si>
  <si>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</si>
  <si>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</si>
  <si>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</si>
  <si>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</si>
  <si>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</si>
  <si>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</si>
  <si>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</si>
  <si>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</si>
  <si>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</si>
  <si>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</si>
  <si>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</si>
  <si>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</si>
  <si>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</si>
  <si>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</si>
  <si>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mm.</t>
  </si>
  <si>
    <t>cm.</t>
  </si>
  <si>
    <t>NNW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</si>
</sst>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2" xfId="0" applyBorder="1" applyAlignment="1">
      <alignment horizontal="center"/>
    </xf>
    <xf numFmtId="0" fontId="3" fillId="0" borderId="3" xfId="0" applyFont="1" applyBorder="1"/>
    <xf numFmtId="0" fontId="0" fillId="0" borderId="4" xfId="0" applyBorder="1"/>
    <xf numFmtId="2" fontId="0" fillId="0" borderId="0" xfId="0" applyNumberFormat="1"/>
    <xf numFmtId="164" fontId="0" fillId="0" borderId="0" xfId="0" applyNumberForma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7" xfId="0" applyFont="1" applyBorder="1"/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0" fillId="0" borderId="0" xfId="0" applyNumberFormat="1" applyFill="1"/>
    <xf numFmtId="0" fontId="0" fillId="0" borderId="0" xfId="0" applyFill="1"/>
    <xf numFmtId="16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49" fontId="1" fillId="0" borderId="0" xfId="0" applyNumberFormat="1" applyFont="1" applyFill="1" applyBorder="1"/>
    <xf numFmtId="2" fontId="1" fillId="0" borderId="19" xfId="0" applyNumberFormat="1" applyFont="1" applyBorder="1"/>
    <xf numFmtId="49" fontId="1" fillId="0" borderId="25" xfId="0" applyNumberFormat="1" applyFont="1" applyFill="1" applyBorder="1"/>
    <xf numFmtId="164" fontId="0" fillId="0" borderId="25" xfId="0" applyNumberFormat="1" applyFill="1" applyBorder="1"/>
    <xf numFmtId="0" fontId="2" fillId="0" borderId="25" xfId="0" applyFont="1" applyBorder="1"/>
    <xf numFmtId="2" fontId="0" fillId="0" borderId="25" xfId="0" applyNumberFormat="1" applyBorder="1"/>
    <xf numFmtId="164" fontId="2" fillId="0" borderId="25" xfId="0" applyNumberFormat="1" applyFont="1" applyBorder="1"/>
    <xf numFmtId="164" fontId="0" fillId="0" borderId="26" xfId="0" applyNumberFormat="1" applyBorder="1"/>
    <xf numFmtId="2" fontId="1" fillId="0" borderId="0" xfId="0" applyNumberFormat="1" applyFont="1" applyBorder="1"/>
    <xf numFmtId="164" fontId="0" fillId="0" borderId="0" xfId="0" applyNumberFormat="1" applyFill="1" applyBorder="1"/>
    <xf numFmtId="0" fontId="2" fillId="0" borderId="0" xfId="0" applyFont="1" applyBorder="1"/>
    <xf numFmtId="2" fontId="0" fillId="0" borderId="0" xfId="0" applyNumberFormat="1" applyBorder="1"/>
    <xf numFmtId="164" fontId="2" fillId="0" borderId="0" xfId="0" applyNumberFormat="1" applyFont="1" applyBorder="1"/>
    <xf numFmtId="164" fontId="0" fillId="0" borderId="0" xfId="0" applyNumberFormat="1" applyBorder="1"/>
    <xf numFmtId="0" fontId="6" fillId="0" borderId="28" xfId="0" applyFont="1" applyFill="1" applyBorder="1" applyAlignment="1">
      <alignment horizontal="center"/>
    </xf>
    <xf numFmtId="2" fontId="7" fillId="0" borderId="0" xfId="0" applyNumberFormat="1" applyFont="1"/>
    <xf numFmtId="164" fontId="7" fillId="0" borderId="0" xfId="0" applyNumberFormat="1" applyFont="1"/>
    <xf numFmtId="0" fontId="7" fillId="0" borderId="0" xfId="0" applyFont="1"/>
    <xf numFmtId="1" fontId="7" fillId="0" borderId="0" xfId="0" applyNumberFormat="1" applyFont="1"/>
    <xf numFmtId="0" fontId="2" fillId="0" borderId="19" xfId="0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0" fontId="0" fillId="0" borderId="0" xfId="0" applyBorder="1"/>
    <xf numFmtId="0" fontId="2" fillId="0" borderId="24" xfId="0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31" xfId="0" applyFont="1" applyBorder="1"/>
    <xf numFmtId="0" fontId="0" fillId="0" borderId="27" xfId="0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32" xfId="0" applyBorder="1"/>
    <xf numFmtId="0" fontId="2" fillId="0" borderId="33" xfId="0" applyFont="1" applyFill="1" applyBorder="1" applyAlignment="1">
      <alignment horizontal="center"/>
    </xf>
    <xf numFmtId="164" fontId="7" fillId="0" borderId="9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49" fontId="0" fillId="0" borderId="0" xfId="0" applyNumberFormat="1" applyFill="1"/>
    <xf numFmtId="49" fontId="4" fillId="0" borderId="5" xfId="0" applyNumberFormat="1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7" fillId="0" borderId="0" xfId="0" applyNumberFormat="1" applyFont="1"/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9" fontId="0" fillId="0" borderId="0" xfId="0" applyNumberFormat="1"/>
    <xf numFmtId="164" fontId="4" fillId="0" borderId="5" xfId="0" applyNumberFormat="1" applyFont="1" applyFill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" fontId="7" fillId="0" borderId="9" xfId="0" applyNumberFormat="1" applyFont="1" applyFill="1" applyBorder="1" applyAlignment="1">
      <alignment horizontal="center"/>
    </xf>
    <xf numFmtId="1" fontId="7" fillId="0" borderId="2" xfId="0" applyNumberFormat="1" applyFont="1" applyFill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7" fillId="0" borderId="27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64" fontId="2" fillId="0" borderId="34" xfId="0" applyNumberFormat="1" applyFont="1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29457149398104521"/>
          <c:y val="8.55259563886345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89679111322510474"/>
          <c:h val="0.88926752805559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Sheet1!$C$4:$C$34</c:f>
              <c:numCache>
                <c:formatCode>0.0</c:formatCode>
                <c:ptCount val="31"/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Sheet1!$D$4:$D$34</c:f>
              <c:numCache>
                <c:formatCode>0.0</c:formatCode>
                <c:ptCount val="3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87296"/>
        <c:axId val="46054784"/>
      </c:lineChart>
      <c:catAx>
        <c:axId val="43287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0013287783685103"/>
              <c:y val="0.89142427811514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054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054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2872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Rainfall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31842552856101E-2"/>
          <c:y val="9.3605363323221627E-2"/>
          <c:w val="0.89771648748649202"/>
          <c:h val="0.841319949688016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Sheet1!$M$4:$M$34</c:f>
              <c:numCache>
                <c:formatCode>0.0</c:formatCode>
                <c:ptCount val="3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975872"/>
        <c:axId val="134989312"/>
      </c:barChart>
      <c:catAx>
        <c:axId val="134975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3668655961591451"/>
              <c:y val="0.11659367670909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989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989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6.7863569822437575E-2"/>
              <c:y val="0.1413383292992141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9758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Sheet1!$E$4:$E$34</c:f>
              <c:numCache>
                <c:formatCode>0.0</c:formatCode>
                <c:ptCount val="3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455488"/>
        <c:axId val="135860992"/>
      </c:lineChart>
      <c:catAx>
        <c:axId val="135455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860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860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4554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9103873230799424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Sheet1!$G$4:$G$34</c:f>
              <c:numCache>
                <c:formatCode>0</c:formatCode>
                <c:ptCount val="3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874432"/>
        <c:axId val="135878528"/>
      </c:lineChart>
      <c:catAx>
        <c:axId val="135874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878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87852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8744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486566186637E-2"/>
          <c:y val="1.9962256081076803E-2"/>
          <c:w val="0.85571417877676081"/>
          <c:h val="0.905108008429148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Sheet1!$H$4:$H$34</c:f>
              <c:numCache>
                <c:formatCode>0.0</c:formatCode>
                <c:ptCount val="3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899392"/>
        <c:axId val="135909760"/>
      </c:lineChart>
      <c:catAx>
        <c:axId val="135899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35568723539711494"/>
              <c:y val="0.841289127054029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90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909760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0.11946694534980432"/>
              <c:y val="0.5174970968333413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8993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444932607371165"/>
          <c:y val="4.346320453287682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fille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Sheet1!$Q$19:$Q$34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Sheet1!$R$19:$R$34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866048"/>
        <c:axId val="158916992"/>
      </c:radarChart>
      <c:catAx>
        <c:axId val="158866048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916992"/>
        <c:crosses val="autoZero"/>
        <c:auto val="0"/>
        <c:lblAlgn val="ctr"/>
        <c:lblOffset val="100"/>
        <c:noMultiLvlLbl val="0"/>
      </c:catAx>
      <c:valAx>
        <c:axId val="15891699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866048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38</xdr:row>
      <xdr:rowOff>31172</xdr:rowOff>
    </xdr:from>
    <xdr:to>
      <xdr:col>11</xdr:col>
      <xdr:colOff>207820</xdr:colOff>
      <xdr:row>54</xdr:row>
      <xdr:rowOff>138545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103910</xdr:colOff>
      <xdr:row>55</xdr:row>
      <xdr:rowOff>8084</xdr:rowOff>
    </xdr:from>
    <xdr:to>
      <xdr:col>11</xdr:col>
      <xdr:colOff>204107</xdr:colOff>
      <xdr:row>76</xdr:row>
      <xdr:rowOff>13607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77</xdr:row>
      <xdr:rowOff>152691</xdr:rowOff>
    </xdr:from>
    <xdr:to>
      <xdr:col>10</xdr:col>
      <xdr:colOff>19050</xdr:colOff>
      <xdr:row>97</xdr:row>
      <xdr:rowOff>57151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66675</xdr:colOff>
      <xdr:row>77</xdr:row>
      <xdr:rowOff>152402</xdr:rowOff>
    </xdr:from>
    <xdr:to>
      <xdr:col>18</xdr:col>
      <xdr:colOff>561975</xdr:colOff>
      <xdr:row>97</xdr:row>
      <xdr:rowOff>28576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190500</xdr:colOff>
      <xdr:row>55</xdr:row>
      <xdr:rowOff>27214</xdr:rowOff>
    </xdr:from>
    <xdr:to>
      <xdr:col>18</xdr:col>
      <xdr:colOff>600075</xdr:colOff>
      <xdr:row>76</xdr:row>
      <xdr:rowOff>13608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47626</xdr:colOff>
      <xdr:row>38</xdr:row>
      <xdr:rowOff>22515</xdr:rowOff>
    </xdr:from>
    <xdr:to>
      <xdr:col>18</xdr:col>
      <xdr:colOff>204107</xdr:colOff>
      <xdr:row>54</xdr:row>
      <xdr:rowOff>136073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5"/>
  <sheetViews>
    <sheetView tabSelected="1" zoomScaleNormal="100" workbookViewId="0">
      <selection activeCell="H6" sqref="H6"/>
    </sheetView>
  </sheetViews>
  <sheetFormatPr defaultRowHeight="12.75" x14ac:dyDescent="0.2"/>
  <cols>
    <col min="1" max="1" width="4.85546875" customWidth="1"/>
    <col min="2" max="2" width="8.28515625" style="4" customWidth="1"/>
    <col min="3" max="3" width="7.42578125" style="5" customWidth="1"/>
    <col min="4" max="5" width="7.7109375" style="5" customWidth="1"/>
    <col min="6" max="6" width="7.85546875" style="5" customWidth="1"/>
    <col min="7" max="7" width="5.85546875" customWidth="1"/>
    <col min="8" max="8" width="7.42578125" customWidth="1"/>
    <col min="9" max="9" width="6.5703125" style="92" customWidth="1"/>
    <col min="10" max="10" width="7.5703125" style="5" customWidth="1"/>
    <col min="11" max="11" width="6.5703125" customWidth="1"/>
    <col min="12" max="12" width="6" customWidth="1"/>
    <col min="13" max="13" width="6.140625" customWidth="1"/>
    <col min="14" max="14" width="7.28515625" style="5" customWidth="1"/>
    <col min="15" max="15" width="16.7109375" customWidth="1"/>
    <col min="16" max="16" width="3" customWidth="1"/>
  </cols>
  <sheetData>
    <row r="1" spans="1:18" ht="13.5" thickBot="1" x14ac:dyDescent="0.25">
      <c r="A1" s="36" t="s">
        <v>19</v>
      </c>
      <c r="B1" s="37"/>
      <c r="C1" s="38"/>
      <c r="D1" s="39" t="s">
        <v>23</v>
      </c>
      <c r="E1" s="40"/>
      <c r="F1" s="41"/>
      <c r="G1" s="42"/>
      <c r="H1" s="31"/>
      <c r="I1" s="82"/>
      <c r="J1" s="30"/>
      <c r="K1" s="31"/>
      <c r="L1" s="31"/>
      <c r="M1" s="31"/>
      <c r="N1" s="30"/>
    </row>
    <row r="2" spans="1:18" ht="5.25" customHeight="1" thickBot="1" x14ac:dyDescent="0.25">
      <c r="A2" s="43"/>
      <c r="B2" s="35"/>
      <c r="C2" s="44"/>
      <c r="D2" s="45"/>
      <c r="E2" s="46"/>
      <c r="F2" s="47"/>
      <c r="G2" s="48"/>
      <c r="H2" s="31"/>
      <c r="I2" s="82"/>
      <c r="J2" s="30"/>
      <c r="K2" s="31"/>
      <c r="L2" s="31"/>
      <c r="M2" s="31"/>
      <c r="N2" s="30"/>
    </row>
    <row r="3" spans="1:18" ht="13.5" thickBot="1" x14ac:dyDescent="0.25">
      <c r="A3" s="29" t="s">
        <v>18</v>
      </c>
      <c r="B3" s="102" t="s">
        <v>21</v>
      </c>
      <c r="C3" s="32" t="s">
        <v>0</v>
      </c>
      <c r="D3" s="32" t="s">
        <v>1</v>
      </c>
      <c r="E3" s="32" t="s">
        <v>43</v>
      </c>
      <c r="F3" s="32" t="s">
        <v>44</v>
      </c>
      <c r="G3" s="33" t="s">
        <v>2</v>
      </c>
      <c r="H3" s="33" t="s">
        <v>3</v>
      </c>
      <c r="I3" s="83" t="s">
        <v>4</v>
      </c>
      <c r="J3" s="93" t="s">
        <v>5</v>
      </c>
      <c r="K3" s="33" t="s">
        <v>6</v>
      </c>
      <c r="L3" s="33" t="s">
        <v>7</v>
      </c>
      <c r="M3" s="33" t="s">
        <v>8</v>
      </c>
      <c r="N3" s="101" t="s">
        <v>9</v>
      </c>
      <c r="O3" s="77" t="s">
        <v>20</v>
      </c>
      <c r="Q3" s="16" t="s">
        <v>30</v>
      </c>
      <c r="R3" s="18" t="s">
        <v>31</v>
      </c>
    </row>
    <row r="4" spans="1:18" ht="13.5" thickBot="1" x14ac:dyDescent="0.25">
      <c r="A4" s="72">
        <v>1</v>
      </c>
      <c r="B4" s="73">
        <v>9</v>
      </c>
      <c r="C4" s="78"/>
      <c r="D4" s="78"/>
      <c r="E4" s="78"/>
      <c r="F4" s="78"/>
      <c r="G4" s="95"/>
      <c r="H4" s="78"/>
      <c r="I4" s="84"/>
      <c r="J4" s="95"/>
      <c r="K4" s="95"/>
      <c r="L4" s="78"/>
      <c r="M4" s="78"/>
      <c r="N4" s="100"/>
      <c r="O4" s="76"/>
      <c r="Q4" s="21" t="s">
        <v>22</v>
      </c>
      <c r="R4" s="22">
        <f>COUNTIF(L4:L34,"C.")</f>
        <v>0</v>
      </c>
    </row>
    <row r="5" spans="1:18" x14ac:dyDescent="0.2">
      <c r="A5" s="2">
        <v>2</v>
      </c>
      <c r="B5" s="34">
        <v>9</v>
      </c>
      <c r="C5" s="79"/>
      <c r="D5" s="79"/>
      <c r="E5" s="79"/>
      <c r="F5" s="79"/>
      <c r="G5" s="96"/>
      <c r="H5" s="79"/>
      <c r="I5" s="85"/>
      <c r="J5" s="96"/>
      <c r="K5" s="96"/>
      <c r="L5" s="79"/>
      <c r="M5" s="79"/>
      <c r="N5" s="79"/>
      <c r="O5" s="3"/>
      <c r="Q5" s="20" t="s">
        <v>32</v>
      </c>
      <c r="R5" s="11">
        <f>COUNTIF(L4:L34,"Ci.")</f>
        <v>0</v>
      </c>
    </row>
    <row r="6" spans="1:18" x14ac:dyDescent="0.2">
      <c r="A6" s="2">
        <v>3</v>
      </c>
      <c r="B6" s="34">
        <v>9</v>
      </c>
      <c r="C6" s="80"/>
      <c r="D6" s="80"/>
      <c r="E6" s="80"/>
      <c r="F6" s="80"/>
      <c r="G6" s="97"/>
      <c r="H6" s="80"/>
      <c r="I6" s="86"/>
      <c r="J6" s="97"/>
      <c r="K6" s="97"/>
      <c r="L6" s="80"/>
      <c r="M6" s="80"/>
      <c r="N6" s="80"/>
      <c r="O6" s="3"/>
      <c r="Q6" s="12" t="s">
        <v>33</v>
      </c>
      <c r="R6" s="13">
        <f>COUNTIF(L4:L34,"Cc.")</f>
        <v>0</v>
      </c>
    </row>
    <row r="7" spans="1:18" x14ac:dyDescent="0.2">
      <c r="A7" s="2">
        <v>4</v>
      </c>
      <c r="B7" s="34">
        <v>9</v>
      </c>
      <c r="C7" s="80"/>
      <c r="D7" s="80"/>
      <c r="E7" s="80"/>
      <c r="F7" s="80"/>
      <c r="G7" s="97"/>
      <c r="H7" s="80"/>
      <c r="I7" s="86"/>
      <c r="J7" s="97"/>
      <c r="K7" s="97"/>
      <c r="L7" s="80"/>
      <c r="M7" s="80"/>
      <c r="N7" s="80"/>
      <c r="O7" s="3"/>
      <c r="Q7" s="12" t="s">
        <v>34</v>
      </c>
      <c r="R7" s="13">
        <f>COUNTIF(L4:L34,"Cs.")</f>
        <v>0</v>
      </c>
    </row>
    <row r="8" spans="1:18" x14ac:dyDescent="0.2">
      <c r="A8" s="2">
        <v>5</v>
      </c>
      <c r="B8" s="34">
        <v>9</v>
      </c>
      <c r="C8" s="74"/>
      <c r="D8" s="74"/>
      <c r="E8" s="74"/>
      <c r="F8" s="74"/>
      <c r="G8" s="98"/>
      <c r="H8" s="74"/>
      <c r="I8" s="86"/>
      <c r="J8" s="98"/>
      <c r="K8" s="98"/>
      <c r="L8" s="74"/>
      <c r="M8" s="74"/>
      <c r="N8" s="74"/>
      <c r="O8" s="3"/>
      <c r="Q8" s="12" t="s">
        <v>35</v>
      </c>
      <c r="R8" s="13">
        <f>COUNTIF(L4:L34,"Ac.")</f>
        <v>0</v>
      </c>
    </row>
    <row r="9" spans="1:18" x14ac:dyDescent="0.2">
      <c r="A9" s="2">
        <v>6</v>
      </c>
      <c r="B9" s="34">
        <v>9</v>
      </c>
      <c r="C9" s="74"/>
      <c r="D9" s="74"/>
      <c r="E9" s="74"/>
      <c r="F9" s="74"/>
      <c r="G9" s="98"/>
      <c r="H9" s="74"/>
      <c r="I9" s="87"/>
      <c r="J9" s="98"/>
      <c r="K9" s="98"/>
      <c r="L9" s="74"/>
      <c r="M9" s="74"/>
      <c r="N9" s="74"/>
      <c r="O9" s="3"/>
      <c r="Q9" s="12" t="s">
        <v>36</v>
      </c>
      <c r="R9" s="13">
        <f>COUNTIF(L4:L34,"As.")</f>
        <v>0</v>
      </c>
    </row>
    <row r="10" spans="1:18" x14ac:dyDescent="0.2">
      <c r="A10" s="2">
        <v>7</v>
      </c>
      <c r="B10" s="34">
        <v>9</v>
      </c>
      <c r="C10" s="74"/>
      <c r="D10" s="74"/>
      <c r="E10" s="74"/>
      <c r="F10" s="74"/>
      <c r="G10" s="98"/>
      <c r="H10" s="74"/>
      <c r="I10" s="87"/>
      <c r="J10" s="98"/>
      <c r="K10" s="98"/>
      <c r="L10" s="74"/>
      <c r="M10" s="74"/>
      <c r="N10" s="74"/>
      <c r="O10" s="3"/>
      <c r="Q10" s="12" t="s">
        <v>37</v>
      </c>
      <c r="R10" s="13">
        <f>COUNTIF(L4:L34,"Ns.")</f>
        <v>0</v>
      </c>
    </row>
    <row r="11" spans="1:18" x14ac:dyDescent="0.2">
      <c r="A11" s="2">
        <v>8</v>
      </c>
      <c r="B11" s="34">
        <v>9</v>
      </c>
      <c r="C11" s="74"/>
      <c r="D11" s="80"/>
      <c r="E11" s="74"/>
      <c r="F11" s="74"/>
      <c r="G11" s="98"/>
      <c r="H11" s="74"/>
      <c r="I11" s="87"/>
      <c r="J11" s="98"/>
      <c r="K11" s="98"/>
      <c r="L11" s="74"/>
      <c r="M11" s="74"/>
      <c r="N11" s="74"/>
      <c r="O11" s="3"/>
      <c r="Q11" s="12" t="s">
        <v>38</v>
      </c>
      <c r="R11" s="13">
        <f>COUNTIF(L4:L34,"Sc.")</f>
        <v>0</v>
      </c>
    </row>
    <row r="12" spans="1:18" x14ac:dyDescent="0.2">
      <c r="A12" s="2">
        <v>9</v>
      </c>
      <c r="B12" s="34">
        <v>9</v>
      </c>
      <c r="C12" s="74"/>
      <c r="D12" s="74"/>
      <c r="E12" s="74"/>
      <c r="F12" s="74"/>
      <c r="G12" s="98"/>
      <c r="H12" s="74"/>
      <c r="I12" s="87"/>
      <c r="J12" s="98"/>
      <c r="K12" s="98"/>
      <c r="L12" s="74"/>
      <c r="M12" s="74"/>
      <c r="N12" s="74"/>
      <c r="O12" s="3"/>
      <c r="Q12" s="12" t="s">
        <v>39</v>
      </c>
      <c r="R12" s="13">
        <f>COUNTIF(L4:L34,"St.")</f>
        <v>0</v>
      </c>
    </row>
    <row r="13" spans="1:18" x14ac:dyDescent="0.2">
      <c r="A13" s="2">
        <v>10</v>
      </c>
      <c r="B13" s="34">
        <v>9</v>
      </c>
      <c r="C13" s="74"/>
      <c r="D13" s="74"/>
      <c r="E13" s="74"/>
      <c r="F13" s="74"/>
      <c r="G13" s="98"/>
      <c r="H13" s="74"/>
      <c r="I13" s="87"/>
      <c r="J13" s="98"/>
      <c r="K13" s="98"/>
      <c r="L13" s="74"/>
      <c r="M13" s="74"/>
      <c r="N13" s="74"/>
      <c r="O13" s="3"/>
      <c r="Q13" s="12" t="s">
        <v>40</v>
      </c>
      <c r="R13" s="13">
        <f>COUNTIF(L4:L34,"Cu.")</f>
        <v>0</v>
      </c>
    </row>
    <row r="14" spans="1:18" ht="13.5" thickBot="1" x14ac:dyDescent="0.25">
      <c r="A14" s="2">
        <v>11</v>
      </c>
      <c r="B14" s="34">
        <v>9</v>
      </c>
      <c r="C14" s="74"/>
      <c r="D14" s="74"/>
      <c r="E14" s="74"/>
      <c r="F14" s="74"/>
      <c r="G14" s="98"/>
      <c r="H14" s="74"/>
      <c r="I14" s="87"/>
      <c r="J14" s="98"/>
      <c r="K14" s="98"/>
      <c r="L14" s="80"/>
      <c r="M14" s="74"/>
      <c r="N14" s="74"/>
      <c r="O14" s="3"/>
      <c r="Q14" s="14" t="s">
        <v>41</v>
      </c>
      <c r="R14" s="15">
        <f>COUNTIF(L4:L34,"Cb.")</f>
        <v>0</v>
      </c>
    </row>
    <row r="15" spans="1:18" ht="13.5" thickBot="1" x14ac:dyDescent="0.25">
      <c r="A15" s="2">
        <v>12</v>
      </c>
      <c r="B15" s="34">
        <v>9</v>
      </c>
      <c r="C15" s="74"/>
      <c r="D15" s="74"/>
      <c r="E15" s="74"/>
      <c r="F15" s="74"/>
      <c r="G15" s="98"/>
      <c r="H15" s="74"/>
      <c r="I15" s="87"/>
      <c r="J15" s="98"/>
      <c r="K15" s="98"/>
      <c r="L15" s="80"/>
      <c r="M15" s="74"/>
      <c r="N15" s="74"/>
      <c r="O15" s="3"/>
      <c r="Q15" s="19" t="s">
        <v>42</v>
      </c>
      <c r="R15" s="17">
        <f>SUM(R5:R14)</f>
        <v>0</v>
      </c>
    </row>
    <row r="16" spans="1:18" ht="13.5" thickBot="1" x14ac:dyDescent="0.25">
      <c r="A16" s="2">
        <v>13</v>
      </c>
      <c r="B16" s="34">
        <v>9</v>
      </c>
      <c r="C16" s="74"/>
      <c r="D16" s="74"/>
      <c r="E16" s="74"/>
      <c r="F16" s="74"/>
      <c r="G16" s="98"/>
      <c r="H16" s="74"/>
      <c r="I16" s="87"/>
      <c r="J16" s="98"/>
      <c r="K16" s="98"/>
      <c r="L16" s="80"/>
      <c r="M16" s="74"/>
      <c r="N16" s="74"/>
      <c r="O16" s="3"/>
    </row>
    <row r="17" spans="1:18" x14ac:dyDescent="0.2">
      <c r="A17" s="2">
        <v>14</v>
      </c>
      <c r="B17" s="34">
        <v>9</v>
      </c>
      <c r="C17" s="74"/>
      <c r="D17" s="74"/>
      <c r="E17" s="74"/>
      <c r="F17" s="74"/>
      <c r="G17" s="98"/>
      <c r="H17" s="74"/>
      <c r="I17" s="87"/>
      <c r="J17" s="98"/>
      <c r="K17" s="98"/>
      <c r="L17" s="80"/>
      <c r="M17" s="74"/>
      <c r="N17" s="74"/>
      <c r="O17" s="3"/>
      <c r="Q17" s="9" t="s">
        <v>28</v>
      </c>
      <c r="R17" s="10" t="s">
        <v>29</v>
      </c>
    </row>
    <row r="18" spans="1:18" x14ac:dyDescent="0.2">
      <c r="A18" s="2">
        <v>15</v>
      </c>
      <c r="B18" s="34">
        <v>9</v>
      </c>
      <c r="C18" s="74"/>
      <c r="D18" s="74"/>
      <c r="E18" s="74"/>
      <c r="F18" s="74"/>
      <c r="G18" s="98"/>
      <c r="H18" s="74"/>
      <c r="I18" s="87"/>
      <c r="J18" s="98"/>
      <c r="K18" s="98"/>
      <c r="L18" s="80"/>
      <c r="M18" s="74"/>
      <c r="N18" s="74"/>
      <c r="O18" s="3"/>
      <c r="Q18" s="23">
        <v>0</v>
      </c>
      <c r="R18" s="13">
        <f>COUNTIF(I4:I34,"0")</f>
        <v>0</v>
      </c>
    </row>
    <row r="19" spans="1:18" x14ac:dyDescent="0.2">
      <c r="A19" s="2">
        <v>16</v>
      </c>
      <c r="B19" s="34">
        <v>9</v>
      </c>
      <c r="C19" s="74"/>
      <c r="D19" s="74"/>
      <c r="E19" s="74"/>
      <c r="F19" s="74"/>
      <c r="G19" s="98"/>
      <c r="H19" s="74"/>
      <c r="I19" s="87"/>
      <c r="J19" s="98"/>
      <c r="K19" s="98"/>
      <c r="L19" s="80"/>
      <c r="M19" s="74"/>
      <c r="N19" s="74"/>
      <c r="O19" s="3"/>
      <c r="Q19" s="24" t="s">
        <v>12</v>
      </c>
      <c r="R19" s="13">
        <f>COUNTIF(I4:I34,"N")</f>
        <v>0</v>
      </c>
    </row>
    <row r="20" spans="1:18" x14ac:dyDescent="0.2">
      <c r="A20" s="2">
        <v>17</v>
      </c>
      <c r="B20" s="34">
        <v>9</v>
      </c>
      <c r="C20" s="74"/>
      <c r="D20" s="74"/>
      <c r="E20" s="74"/>
      <c r="F20" s="74"/>
      <c r="G20" s="98"/>
      <c r="H20" s="74"/>
      <c r="I20" s="87"/>
      <c r="J20" s="98"/>
      <c r="K20" s="98"/>
      <c r="L20" s="80"/>
      <c r="M20" s="74"/>
      <c r="N20" s="74"/>
      <c r="O20" s="3"/>
      <c r="Q20" s="25" t="s">
        <v>50</v>
      </c>
      <c r="R20" s="13">
        <f>COUNTIF(I4:I34,"NNE")</f>
        <v>0</v>
      </c>
    </row>
    <row r="21" spans="1:18" x14ac:dyDescent="0.2">
      <c r="A21" s="2">
        <v>18</v>
      </c>
      <c r="B21" s="34">
        <v>9</v>
      </c>
      <c r="C21" s="74"/>
      <c r="D21" s="74"/>
      <c r="E21" s="74"/>
      <c r="F21" s="74"/>
      <c r="G21" s="98"/>
      <c r="H21" s="74"/>
      <c r="I21" s="87"/>
      <c r="J21" s="98"/>
      <c r="K21" s="98"/>
      <c r="L21" s="80"/>
      <c r="M21" s="74"/>
      <c r="N21" s="74"/>
      <c r="O21" s="3"/>
      <c r="Q21" s="24" t="s">
        <v>13</v>
      </c>
      <c r="R21" s="13">
        <f>COUNTIF(I4:I34,"NE")</f>
        <v>0</v>
      </c>
    </row>
    <row r="22" spans="1:18" x14ac:dyDescent="0.2">
      <c r="A22" s="2">
        <v>19</v>
      </c>
      <c r="B22" s="34">
        <v>9</v>
      </c>
      <c r="C22" s="74"/>
      <c r="D22" s="74"/>
      <c r="E22" s="74"/>
      <c r="F22" s="74"/>
      <c r="G22" s="98"/>
      <c r="H22" s="74"/>
      <c r="I22" s="87"/>
      <c r="J22" s="98"/>
      <c r="K22" s="98"/>
      <c r="L22" s="80"/>
      <c r="M22" s="74"/>
      <c r="N22" s="74"/>
      <c r="O22" s="3"/>
      <c r="Q22" s="25" t="s">
        <v>48</v>
      </c>
      <c r="R22" s="13">
        <f>COUNTIF(I4:I34,"ENE")</f>
        <v>0</v>
      </c>
    </row>
    <row r="23" spans="1:18" x14ac:dyDescent="0.2">
      <c r="A23" s="2">
        <v>20</v>
      </c>
      <c r="B23" s="34">
        <v>9</v>
      </c>
      <c r="C23" s="74"/>
      <c r="D23" s="74"/>
      <c r="E23" s="74"/>
      <c r="F23" s="74"/>
      <c r="G23" s="98"/>
      <c r="H23" s="74"/>
      <c r="I23" s="87"/>
      <c r="J23" s="98"/>
      <c r="K23" s="98"/>
      <c r="L23" s="80"/>
      <c r="M23" s="74"/>
      <c r="N23" s="74"/>
      <c r="O23" s="3"/>
      <c r="Q23" s="24" t="s">
        <v>17</v>
      </c>
      <c r="R23" s="13">
        <f>COUNTIF(I4:I34,"E")</f>
        <v>0</v>
      </c>
    </row>
    <row r="24" spans="1:18" x14ac:dyDescent="0.2">
      <c r="A24" s="2">
        <v>21</v>
      </c>
      <c r="B24" s="34">
        <v>9</v>
      </c>
      <c r="C24" s="74"/>
      <c r="D24" s="74"/>
      <c r="E24" s="74"/>
      <c r="F24" s="74"/>
      <c r="G24" s="98"/>
      <c r="H24" s="74"/>
      <c r="I24" s="87"/>
      <c r="J24" s="98"/>
      <c r="K24" s="98"/>
      <c r="L24" s="80"/>
      <c r="M24" s="74"/>
      <c r="N24" s="74"/>
      <c r="O24" s="3"/>
      <c r="Q24" s="26" t="s">
        <v>45</v>
      </c>
      <c r="R24" s="13">
        <f>COUNTIF(I4:I34,"ESE")</f>
        <v>0</v>
      </c>
    </row>
    <row r="25" spans="1:18" x14ac:dyDescent="0.2">
      <c r="A25" s="2">
        <v>22</v>
      </c>
      <c r="B25" s="34">
        <v>9</v>
      </c>
      <c r="C25" s="74"/>
      <c r="D25" s="74"/>
      <c r="E25" s="74"/>
      <c r="F25" s="74"/>
      <c r="G25" s="98"/>
      <c r="H25" s="74"/>
      <c r="I25" s="87"/>
      <c r="J25" s="98"/>
      <c r="K25" s="98"/>
      <c r="L25" s="80"/>
      <c r="M25" s="74"/>
      <c r="N25" s="74"/>
      <c r="O25" s="3"/>
      <c r="Q25" s="24" t="s">
        <v>16</v>
      </c>
      <c r="R25" s="13">
        <f>COUNTIF(I4:I34,"SE")</f>
        <v>0</v>
      </c>
    </row>
    <row r="26" spans="1:18" x14ac:dyDescent="0.2">
      <c r="A26" s="2">
        <v>23</v>
      </c>
      <c r="B26" s="34">
        <v>9</v>
      </c>
      <c r="C26" s="74"/>
      <c r="D26" s="74"/>
      <c r="E26" s="74"/>
      <c r="F26" s="74"/>
      <c r="G26" s="98"/>
      <c r="H26" s="74"/>
      <c r="I26" s="87"/>
      <c r="J26" s="98"/>
      <c r="K26" s="98"/>
      <c r="L26" s="80"/>
      <c r="M26" s="74"/>
      <c r="N26" s="74"/>
      <c r="O26" s="3"/>
      <c r="Q26" s="26" t="s">
        <v>51</v>
      </c>
      <c r="R26" s="13">
        <f>COUNTIF(I4:I34,"SSE")</f>
        <v>0</v>
      </c>
    </row>
    <row r="27" spans="1:18" x14ac:dyDescent="0.2">
      <c r="A27" s="2">
        <v>24</v>
      </c>
      <c r="B27" s="34">
        <v>9</v>
      </c>
      <c r="C27" s="81"/>
      <c r="D27" s="74"/>
      <c r="E27" s="81"/>
      <c r="F27" s="74"/>
      <c r="G27" s="98"/>
      <c r="H27" s="74"/>
      <c r="I27" s="87"/>
      <c r="J27" s="98"/>
      <c r="K27" s="98"/>
      <c r="L27" s="80"/>
      <c r="M27" s="74"/>
      <c r="N27" s="74"/>
      <c r="O27" s="3"/>
      <c r="Q27" s="24" t="s">
        <v>15</v>
      </c>
      <c r="R27" s="13">
        <f>COUNTIF(I4:I34,"S")</f>
        <v>0</v>
      </c>
    </row>
    <row r="28" spans="1:18" x14ac:dyDescent="0.2">
      <c r="A28" s="2">
        <v>25</v>
      </c>
      <c r="B28" s="34">
        <v>9</v>
      </c>
      <c r="C28" s="74"/>
      <c r="D28" s="74"/>
      <c r="E28" s="74"/>
      <c r="F28" s="74"/>
      <c r="G28" s="98"/>
      <c r="H28" s="74"/>
      <c r="I28" s="86"/>
      <c r="J28" s="98"/>
      <c r="K28" s="98"/>
      <c r="L28" s="80"/>
      <c r="M28" s="74"/>
      <c r="N28" s="74"/>
      <c r="O28" s="3"/>
      <c r="Q28" s="26" t="s">
        <v>47</v>
      </c>
      <c r="R28" s="13">
        <f>COUNTIF(I4:I34,"SSW")</f>
        <v>0</v>
      </c>
    </row>
    <row r="29" spans="1:18" x14ac:dyDescent="0.2">
      <c r="A29" s="2">
        <v>26</v>
      </c>
      <c r="B29" s="34">
        <v>9</v>
      </c>
      <c r="C29" s="74"/>
      <c r="D29" s="74"/>
      <c r="E29" s="74"/>
      <c r="F29" s="74"/>
      <c r="G29" s="98"/>
      <c r="H29" s="74"/>
      <c r="I29" s="86"/>
      <c r="J29" s="98"/>
      <c r="K29" s="98"/>
      <c r="L29" s="80"/>
      <c r="M29" s="74"/>
      <c r="N29" s="74"/>
      <c r="O29" s="3"/>
      <c r="Q29" s="24" t="s">
        <v>10</v>
      </c>
      <c r="R29" s="13">
        <f>COUNTIF(I4:I34,"SW")</f>
        <v>0</v>
      </c>
    </row>
    <row r="30" spans="1:18" x14ac:dyDescent="0.2">
      <c r="A30" s="2">
        <v>27</v>
      </c>
      <c r="B30" s="34">
        <v>9</v>
      </c>
      <c r="C30" s="74"/>
      <c r="D30" s="74"/>
      <c r="E30" s="74"/>
      <c r="F30" s="74"/>
      <c r="G30" s="98"/>
      <c r="H30" s="74"/>
      <c r="I30" s="86"/>
      <c r="J30" s="98"/>
      <c r="K30" s="98"/>
      <c r="L30" s="80"/>
      <c r="M30" s="74"/>
      <c r="N30" s="74"/>
      <c r="O30" s="3"/>
      <c r="Q30" s="26" t="s">
        <v>46</v>
      </c>
      <c r="R30" s="13">
        <f>COUNTIF(I4:I34,"WSW")</f>
        <v>0</v>
      </c>
    </row>
    <row r="31" spans="1:18" x14ac:dyDescent="0.2">
      <c r="A31" s="2">
        <v>28</v>
      </c>
      <c r="B31" s="34">
        <v>9</v>
      </c>
      <c r="C31" s="74"/>
      <c r="D31" s="74"/>
      <c r="E31" s="74"/>
      <c r="F31" s="74"/>
      <c r="G31" s="98"/>
      <c r="H31" s="74"/>
      <c r="I31" s="86"/>
      <c r="J31" s="98"/>
      <c r="K31" s="98"/>
      <c r="L31" s="80"/>
      <c r="M31" s="74"/>
      <c r="N31" s="74"/>
      <c r="O31" s="3"/>
      <c r="Q31" s="24" t="s">
        <v>11</v>
      </c>
      <c r="R31" s="13">
        <f>COUNTIF(I4:I34,"W")</f>
        <v>0</v>
      </c>
    </row>
    <row r="32" spans="1:18" x14ac:dyDescent="0.2">
      <c r="A32" s="2">
        <v>29</v>
      </c>
      <c r="B32" s="34">
        <v>9</v>
      </c>
      <c r="C32" s="74"/>
      <c r="D32" s="74"/>
      <c r="E32" s="74"/>
      <c r="F32" s="74"/>
      <c r="G32" s="98"/>
      <c r="H32" s="74"/>
      <c r="I32" s="86"/>
      <c r="J32" s="98"/>
      <c r="K32" s="98"/>
      <c r="L32" s="80"/>
      <c r="M32" s="74"/>
      <c r="N32" s="74"/>
      <c r="O32" s="3"/>
      <c r="Q32" s="26" t="s">
        <v>49</v>
      </c>
      <c r="R32" s="13">
        <f>COUNTIF(I4:I34,"WNW")</f>
        <v>0</v>
      </c>
    </row>
    <row r="33" spans="1:18" x14ac:dyDescent="0.2">
      <c r="A33" s="2">
        <v>30</v>
      </c>
      <c r="B33" s="34">
        <v>9</v>
      </c>
      <c r="C33" s="74"/>
      <c r="D33" s="74"/>
      <c r="E33" s="74"/>
      <c r="F33" s="74"/>
      <c r="G33" s="98"/>
      <c r="H33" s="74"/>
      <c r="I33" s="86"/>
      <c r="J33" s="98"/>
      <c r="K33" s="98"/>
      <c r="L33" s="80"/>
      <c r="M33" s="74"/>
      <c r="N33" s="74"/>
      <c r="O33" s="3"/>
      <c r="Q33" s="27" t="s">
        <v>14</v>
      </c>
      <c r="R33" s="13">
        <f>COUNTIF(I4:I34,"NW")</f>
        <v>0</v>
      </c>
    </row>
    <row r="34" spans="1:18" ht="13.5" thickBot="1" x14ac:dyDescent="0.25">
      <c r="A34" s="2">
        <v>31</v>
      </c>
      <c r="B34" s="1">
        <v>9</v>
      </c>
      <c r="C34" s="75"/>
      <c r="D34" s="75"/>
      <c r="E34" s="75"/>
      <c r="F34" s="75"/>
      <c r="G34" s="99"/>
      <c r="H34" s="75"/>
      <c r="I34" s="88"/>
      <c r="J34" s="99"/>
      <c r="K34" s="99"/>
      <c r="L34" s="75"/>
      <c r="M34" s="75"/>
      <c r="N34" s="75"/>
      <c r="O34" s="104"/>
      <c r="Q34" s="49" t="s">
        <v>54</v>
      </c>
      <c r="R34" s="15">
        <f>COUNTIF(I4:I34,"NNW")</f>
        <v>0</v>
      </c>
    </row>
    <row r="35" spans="1:18" ht="15" customHeight="1" thickBot="1" x14ac:dyDescent="0.25">
      <c r="B35" s="50"/>
      <c r="C35" s="51"/>
      <c r="D35" s="51"/>
      <c r="E35" s="51"/>
      <c r="F35" s="51"/>
      <c r="G35" s="52"/>
      <c r="H35" s="53"/>
      <c r="I35" s="89"/>
      <c r="J35" s="51"/>
      <c r="K35" s="52"/>
      <c r="L35" s="52"/>
      <c r="M35" s="54" t="s">
        <v>27</v>
      </c>
      <c r="N35" s="103" t="s">
        <v>27</v>
      </c>
    </row>
    <row r="36" spans="1:18" ht="17.25" customHeight="1" thickBot="1" x14ac:dyDescent="0.25">
      <c r="B36" s="6" t="s">
        <v>24</v>
      </c>
      <c r="C36" s="55" t="e">
        <f>AVERAGE(C4:C34)</f>
        <v>#DIV/0!</v>
      </c>
      <c r="D36" s="55" t="e">
        <f>AVERAGE(D4:D34)</f>
        <v>#DIV/0!</v>
      </c>
      <c r="E36" s="55" t="e">
        <f>AVERAGE(E4:E34)</f>
        <v>#DIV/0!</v>
      </c>
      <c r="F36" s="55"/>
      <c r="G36" s="55" t="e">
        <f>AVERAGE(G4:G34)</f>
        <v>#DIV/0!</v>
      </c>
      <c r="H36" s="56" t="e">
        <f>AVERAGE(H4:H34)</f>
        <v>#DIV/0!</v>
      </c>
      <c r="I36" s="90"/>
      <c r="J36" s="58" t="e">
        <f>AVERAGE(J4:J34)</f>
        <v>#DIV/0!</v>
      </c>
      <c r="K36" s="59" t="e">
        <f>AVERAGE(K4:K34)</f>
        <v>#DIV/0!</v>
      </c>
      <c r="L36" s="57"/>
      <c r="M36" s="68" t="s">
        <v>8</v>
      </c>
      <c r="N36" s="69" t="s">
        <v>9</v>
      </c>
    </row>
    <row r="37" spans="1:18" ht="18" customHeight="1" thickBot="1" x14ac:dyDescent="0.25">
      <c r="B37" s="7" t="s">
        <v>25</v>
      </c>
      <c r="C37" s="28">
        <f>MAX(C4:C34)</f>
        <v>0</v>
      </c>
      <c r="D37" s="28">
        <f>MAX(D4:D34)</f>
        <v>0</v>
      </c>
      <c r="E37" s="28">
        <f>MAX(E4:E34)</f>
        <v>0</v>
      </c>
      <c r="F37" s="28"/>
      <c r="G37" s="28">
        <f>MAX(G4:G34)</f>
        <v>0</v>
      </c>
      <c r="H37" s="60">
        <f>MAX(H4:H34)</f>
        <v>0</v>
      </c>
      <c r="I37" s="90"/>
      <c r="J37" s="62">
        <f>MAX(J4:J34)</f>
        <v>0</v>
      </c>
      <c r="K37" s="63">
        <f>MAX(K4:K34)</f>
        <v>0</v>
      </c>
      <c r="L37" s="61"/>
      <c r="M37" s="70">
        <f>SUM(M4:M34)</f>
        <v>0</v>
      </c>
      <c r="N37" s="71">
        <f>SUM(N4:N34)</f>
        <v>0</v>
      </c>
    </row>
    <row r="38" spans="1:18" ht="19.5" customHeight="1" thickBot="1" x14ac:dyDescent="0.25">
      <c r="B38" s="8" t="s">
        <v>26</v>
      </c>
      <c r="C38" s="64">
        <f>MIN(C4:C34)</f>
        <v>0</v>
      </c>
      <c r="D38" s="64">
        <f>MIN(D4:D34)</f>
        <v>0</v>
      </c>
      <c r="E38" s="64">
        <f>MIN(E4:E34)</f>
        <v>0</v>
      </c>
      <c r="F38" s="64"/>
      <c r="G38" s="64">
        <f>MIN(G4:G34)</f>
        <v>0</v>
      </c>
      <c r="H38" s="65">
        <f>MIN(H4:H34)</f>
        <v>0</v>
      </c>
      <c r="I38" s="90"/>
      <c r="J38" s="94">
        <f>MIN(J4:J34)</f>
        <v>0</v>
      </c>
      <c r="K38" s="65">
        <f>MIN(K4:K34)</f>
        <v>0</v>
      </c>
      <c r="L38" s="61"/>
      <c r="M38" s="54" t="s">
        <v>52</v>
      </c>
      <c r="N38" s="66" t="s">
        <v>53</v>
      </c>
    </row>
    <row r="39" spans="1:18" ht="9" customHeight="1" x14ac:dyDescent="0.2">
      <c r="A39" s="67"/>
      <c r="B39" s="46"/>
      <c r="C39" s="48"/>
      <c r="D39" s="48"/>
      <c r="E39" s="48"/>
      <c r="F39" s="48"/>
      <c r="G39" s="67"/>
      <c r="H39" s="67"/>
      <c r="I39" s="91"/>
      <c r="J39" s="48"/>
      <c r="K39" s="67"/>
      <c r="L39" s="67"/>
      <c r="M39" s="67"/>
      <c r="N39" s="48"/>
    </row>
    <row r="40" spans="1:18" x14ac:dyDescent="0.2">
      <c r="A40" s="67"/>
      <c r="B40" s="46"/>
      <c r="C40" s="48"/>
      <c r="D40" s="48"/>
      <c r="E40" s="48"/>
      <c r="F40" s="48"/>
      <c r="G40" s="67"/>
      <c r="H40" s="67"/>
      <c r="I40" s="91"/>
      <c r="J40" s="48"/>
      <c r="K40" s="67"/>
      <c r="L40" s="67"/>
      <c r="M40" s="67"/>
      <c r="N40" s="48"/>
    </row>
    <row r="53" ht="20.25" customHeight="1" x14ac:dyDescent="0.2"/>
    <row r="191" spans="5:6" x14ac:dyDescent="0.2">
      <c r="E191"/>
      <c r="F191"/>
    </row>
    <row r="192" spans="5:6" x14ac:dyDescent="0.2">
      <c r="E192"/>
      <c r="F192"/>
    </row>
    <row r="193" spans="5:14" x14ac:dyDescent="0.2">
      <c r="E193"/>
      <c r="F193"/>
    </row>
    <row r="194" spans="5:14" x14ac:dyDescent="0.2">
      <c r="E194"/>
      <c r="F194"/>
      <c r="L194" s="5"/>
      <c r="N194"/>
    </row>
    <row r="195" spans="5:14" x14ac:dyDescent="0.2">
      <c r="E195"/>
      <c r="F195"/>
      <c r="L195" s="5"/>
      <c r="N195"/>
    </row>
    <row r="196" spans="5:14" x14ac:dyDescent="0.2">
      <c r="E196"/>
      <c r="F196"/>
      <c r="L196" s="5"/>
      <c r="N196"/>
    </row>
    <row r="197" spans="5:14" x14ac:dyDescent="0.2">
      <c r="E197"/>
      <c r="F197"/>
      <c r="L197" s="5"/>
      <c r="N197"/>
    </row>
    <row r="198" spans="5:14" x14ac:dyDescent="0.2">
      <c r="E198"/>
      <c r="F198"/>
      <c r="L198" s="5"/>
      <c r="N198"/>
    </row>
    <row r="199" spans="5:14" x14ac:dyDescent="0.2">
      <c r="E199"/>
      <c r="F199"/>
      <c r="L199" s="5"/>
      <c r="N199"/>
    </row>
    <row r="200" spans="5:14" x14ac:dyDescent="0.2">
      <c r="E200"/>
      <c r="F200"/>
      <c r="L200" s="5"/>
      <c r="N200"/>
    </row>
    <row r="201" spans="5:14" x14ac:dyDescent="0.2">
      <c r="E201"/>
      <c r="F201"/>
      <c r="L201" s="5"/>
      <c r="N201"/>
    </row>
    <row r="202" spans="5:14" x14ac:dyDescent="0.2">
      <c r="E202"/>
      <c r="F202"/>
      <c r="L202" s="5"/>
      <c r="N202"/>
    </row>
    <row r="203" spans="5:14" x14ac:dyDescent="0.2">
      <c r="L203" s="5"/>
      <c r="N203"/>
    </row>
    <row r="204" spans="5:14" x14ac:dyDescent="0.2">
      <c r="L204" s="5"/>
      <c r="N204"/>
    </row>
    <row r="205" spans="5:14" x14ac:dyDescent="0.2">
      <c r="L205" s="5"/>
      <c r="N205"/>
    </row>
  </sheetData>
  <phoneticPr fontId="0" type="noConversion"/>
  <pageMargins left="0.25" right="0.25" top="0.75" bottom="0.75" header="0.3" footer="0.3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2018-02-01T17:17:20Z</cp:lastPrinted>
  <dcterms:created xsi:type="dcterms:W3CDTF">2004-09-04T13:16:02Z</dcterms:created>
  <dcterms:modified xsi:type="dcterms:W3CDTF">2019-02-24T19:22:48Z</dcterms:modified>
</cp:coreProperties>
</file>