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K53" i="1" l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M39" i="1"/>
  <c r="N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  <c r="C213" i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<sst xmlns="http://schemas.openxmlformats.org/spreadsheetml/2006/main" count="120" uniqueCount="59">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</sst>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0" fillId="0" borderId="29" xfId="0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3" xfId="0" applyNumberFormat="1" applyBorder="1"/>
    <xf numFmtId="0" fontId="5" fillId="0" borderId="7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10.6</c:v>
                </c:pt>
                <c:pt idx="1">
                  <c:v>11.5</c:v>
                </c:pt>
                <c:pt idx="2">
                  <c:v>11</c:v>
                </c:pt>
                <c:pt idx="3">
                  <c:v>10.8</c:v>
                </c:pt>
                <c:pt idx="4">
                  <c:v>8.1999999999999993</c:v>
                </c:pt>
                <c:pt idx="5">
                  <c:v>10.199999999999999</c:v>
                </c:pt>
                <c:pt idx="6">
                  <c:v>9.3000000000000007</c:v>
                </c:pt>
                <c:pt idx="7">
                  <c:v>10.9</c:v>
                </c:pt>
                <c:pt idx="8">
                  <c:v>11.1</c:v>
                </c:pt>
                <c:pt idx="9">
                  <c:v>11.2</c:v>
                </c:pt>
                <c:pt idx="10">
                  <c:v>12</c:v>
                </c:pt>
                <c:pt idx="11">
                  <c:v>10.199999999999999</c:v>
                </c:pt>
                <c:pt idx="12">
                  <c:v>6.1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4.3</c:v>
                </c:pt>
                <c:pt idx="16">
                  <c:v>8.6999999999999993</c:v>
                </c:pt>
                <c:pt idx="17">
                  <c:v>11.4</c:v>
                </c:pt>
                <c:pt idx="18">
                  <c:v>8.6999999999999993</c:v>
                </c:pt>
                <c:pt idx="19">
                  <c:v>11.5</c:v>
                </c:pt>
                <c:pt idx="20">
                  <c:v>11</c:v>
                </c:pt>
                <c:pt idx="21">
                  <c:v>10.4</c:v>
                </c:pt>
                <c:pt idx="22">
                  <c:v>10.4</c:v>
                </c:pt>
                <c:pt idx="23">
                  <c:v>10.4</c:v>
                </c:pt>
                <c:pt idx="24">
                  <c:v>10.5</c:v>
                </c:pt>
                <c:pt idx="25">
                  <c:v>6.5</c:v>
                </c:pt>
                <c:pt idx="26">
                  <c:v>7.9</c:v>
                </c:pt>
                <c:pt idx="27">
                  <c:v>5.7</c:v>
                </c:pt>
                <c:pt idx="28">
                  <c:v>3.4</c:v>
                </c:pt>
                <c:pt idx="29">
                  <c:v>3.1</c:v>
                </c:pt>
                <c:pt idx="30" formatCode="0.0">
                  <c:v>3.6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8.6</c:v>
                </c:pt>
                <c:pt idx="1">
                  <c:v>2.4</c:v>
                </c:pt>
                <c:pt idx="2">
                  <c:v>2.6</c:v>
                </c:pt>
                <c:pt idx="3">
                  <c:v>4.8</c:v>
                </c:pt>
                <c:pt idx="4">
                  <c:v>5.2</c:v>
                </c:pt>
                <c:pt idx="5">
                  <c:v>2.1</c:v>
                </c:pt>
                <c:pt idx="6">
                  <c:v>2.4</c:v>
                </c:pt>
                <c:pt idx="7">
                  <c:v>7.6</c:v>
                </c:pt>
                <c:pt idx="8">
                  <c:v>7.4</c:v>
                </c:pt>
                <c:pt idx="9">
                  <c:v>4</c:v>
                </c:pt>
                <c:pt idx="10">
                  <c:v>7.5</c:v>
                </c:pt>
                <c:pt idx="11">
                  <c:v>8.4</c:v>
                </c:pt>
                <c:pt idx="12">
                  <c:v>0.1</c:v>
                </c:pt>
                <c:pt idx="13">
                  <c:v>-4.7</c:v>
                </c:pt>
                <c:pt idx="14">
                  <c:v>-4.9000000000000004</c:v>
                </c:pt>
                <c:pt idx="15">
                  <c:v>-5.8</c:v>
                </c:pt>
                <c:pt idx="16">
                  <c:v>-4.5999999999999996</c:v>
                </c:pt>
                <c:pt idx="17">
                  <c:v>-4.0999999999999996</c:v>
                </c:pt>
                <c:pt idx="18">
                  <c:v>-4.0999999999999996</c:v>
                </c:pt>
                <c:pt idx="19">
                  <c:v>4</c:v>
                </c:pt>
                <c:pt idx="20">
                  <c:v>6.6</c:v>
                </c:pt>
                <c:pt idx="21">
                  <c:v>4.9000000000000004</c:v>
                </c:pt>
                <c:pt idx="22">
                  <c:v>2.9</c:v>
                </c:pt>
                <c:pt idx="23">
                  <c:v>0.4</c:v>
                </c:pt>
                <c:pt idx="24">
                  <c:v>4.5999999999999996</c:v>
                </c:pt>
                <c:pt idx="25">
                  <c:v>4.7</c:v>
                </c:pt>
                <c:pt idx="26">
                  <c:v>1.5</c:v>
                </c:pt>
                <c:pt idx="27">
                  <c:v>0.5</c:v>
                </c:pt>
                <c:pt idx="28">
                  <c:v>-1.1000000000000001</c:v>
                </c:pt>
                <c:pt idx="29">
                  <c:v>-2.6</c:v>
                </c:pt>
                <c:pt idx="30">
                  <c:v>-2.4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8064"/>
        <c:axId val="103661568"/>
      </c:lineChart>
      <c:catAx>
        <c:axId val="940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66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08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1.75</c:v>
                </c:pt>
                <c:pt idx="1">
                  <c:v>3.75</c:v>
                </c:pt>
                <c:pt idx="2">
                  <c:v>4.25</c:v>
                </c:pt>
                <c:pt idx="3">
                  <c:v>10.25</c:v>
                </c:pt>
                <c:pt idx="4">
                  <c:v>1.75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0.25</c:v>
                </c:pt>
                <c:pt idx="9">
                  <c:v>0.25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2.5</c:v>
                </c:pt>
                <c:pt idx="17">
                  <c:v>2</c:v>
                </c:pt>
                <c:pt idx="18">
                  <c:v>1.75</c:v>
                </c:pt>
                <c:pt idx="19">
                  <c:v>6.5</c:v>
                </c:pt>
                <c:pt idx="20">
                  <c:v>1</c:v>
                </c:pt>
                <c:pt idx="21">
                  <c:v>0.25</c:v>
                </c:pt>
                <c:pt idx="22">
                  <c:v>6.5</c:v>
                </c:pt>
                <c:pt idx="23">
                  <c:v>0.5</c:v>
                </c:pt>
                <c:pt idx="24">
                  <c:v>4.5</c:v>
                </c:pt>
                <c:pt idx="25">
                  <c:v>1.75</c:v>
                </c:pt>
                <c:pt idx="26">
                  <c:v>1.5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42272"/>
        <c:axId val="104744448"/>
      </c:barChart>
      <c:catAx>
        <c:axId val="10474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4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2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9.3000000000000007</c:v>
                </c:pt>
                <c:pt idx="1">
                  <c:v>2.9</c:v>
                </c:pt>
                <c:pt idx="2">
                  <c:v>11.5</c:v>
                </c:pt>
                <c:pt idx="3">
                  <c:v>6.1</c:v>
                </c:pt>
                <c:pt idx="4">
                  <c:v>7.2</c:v>
                </c:pt>
                <c:pt idx="5">
                  <c:v>2.5</c:v>
                </c:pt>
                <c:pt idx="6">
                  <c:v>7.8</c:v>
                </c:pt>
                <c:pt idx="7">
                  <c:v>7.6</c:v>
                </c:pt>
                <c:pt idx="8">
                  <c:v>9.6999999999999993</c:v>
                </c:pt>
                <c:pt idx="9">
                  <c:v>7.9</c:v>
                </c:pt>
                <c:pt idx="10">
                  <c:v>8.6999999999999993</c:v>
                </c:pt>
                <c:pt idx="11">
                  <c:v>11.4</c:v>
                </c:pt>
                <c:pt idx="12">
                  <c:v>1.9</c:v>
                </c:pt>
                <c:pt idx="13">
                  <c:v>-4.5999999999999996</c:v>
                </c:pt>
                <c:pt idx="14">
                  <c:v>0</c:v>
                </c:pt>
                <c:pt idx="15">
                  <c:v>-5.9</c:v>
                </c:pt>
                <c:pt idx="16">
                  <c:v>-4.5999999999999996</c:v>
                </c:pt>
                <c:pt idx="17">
                  <c:v>8.6999999999999993</c:v>
                </c:pt>
                <c:pt idx="18">
                  <c:v>6.6</c:v>
                </c:pt>
                <c:pt idx="19">
                  <c:v>7</c:v>
                </c:pt>
                <c:pt idx="20">
                  <c:v>10.7</c:v>
                </c:pt>
                <c:pt idx="21">
                  <c:v>9.6</c:v>
                </c:pt>
                <c:pt idx="22">
                  <c:v>5.8</c:v>
                </c:pt>
                <c:pt idx="23">
                  <c:v>5</c:v>
                </c:pt>
                <c:pt idx="24">
                  <c:v>8.6</c:v>
                </c:pt>
                <c:pt idx="25">
                  <c:v>5.0999999999999996</c:v>
                </c:pt>
                <c:pt idx="26">
                  <c:v>2.8</c:v>
                </c:pt>
                <c:pt idx="27">
                  <c:v>0.9</c:v>
                </c:pt>
                <c:pt idx="28">
                  <c:v>0</c:v>
                </c:pt>
                <c:pt idx="29">
                  <c:v>-0.6</c:v>
                </c:pt>
                <c:pt idx="30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4928"/>
        <c:axId val="104766848"/>
      </c:lineChart>
      <c:catAx>
        <c:axId val="10476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86</c:v>
                </c:pt>
                <c:pt idx="1">
                  <c:v>83</c:v>
                </c:pt>
                <c:pt idx="2">
                  <c:v>68</c:v>
                </c:pt>
                <c:pt idx="3">
                  <c:v>69</c:v>
                </c:pt>
                <c:pt idx="4">
                  <c:v>79</c:v>
                </c:pt>
                <c:pt idx="5">
                  <c:v>90</c:v>
                </c:pt>
                <c:pt idx="6">
                  <c:v>66</c:v>
                </c:pt>
                <c:pt idx="7">
                  <c:v>79</c:v>
                </c:pt>
                <c:pt idx="8">
                  <c:v>74</c:v>
                </c:pt>
                <c:pt idx="9">
                  <c:v>79</c:v>
                </c:pt>
                <c:pt idx="10">
                  <c:v>86</c:v>
                </c:pt>
                <c:pt idx="11">
                  <c:v>74</c:v>
                </c:pt>
                <c:pt idx="12">
                  <c:v>99</c:v>
                </c:pt>
                <c:pt idx="13">
                  <c:v>85</c:v>
                </c:pt>
                <c:pt idx="14">
                  <c:v>46</c:v>
                </c:pt>
                <c:pt idx="15">
                  <c:v>100</c:v>
                </c:pt>
                <c:pt idx="16">
                  <c:v>100</c:v>
                </c:pt>
                <c:pt idx="17">
                  <c:v>94</c:v>
                </c:pt>
                <c:pt idx="18">
                  <c:v>92</c:v>
                </c:pt>
                <c:pt idx="19">
                  <c:v>85</c:v>
                </c:pt>
                <c:pt idx="20">
                  <c:v>74</c:v>
                </c:pt>
                <c:pt idx="21">
                  <c:v>60</c:v>
                </c:pt>
                <c:pt idx="22">
                  <c:v>85</c:v>
                </c:pt>
                <c:pt idx="23">
                  <c:v>99</c:v>
                </c:pt>
                <c:pt idx="24">
                  <c:v>92</c:v>
                </c:pt>
                <c:pt idx="25">
                  <c:v>99</c:v>
                </c:pt>
                <c:pt idx="26">
                  <c:v>83</c:v>
                </c:pt>
                <c:pt idx="27">
                  <c:v>90</c:v>
                </c:pt>
                <c:pt idx="28">
                  <c:v>100</c:v>
                </c:pt>
                <c:pt idx="29">
                  <c:v>99</c:v>
                </c:pt>
                <c:pt idx="3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1760"/>
        <c:axId val="105076224"/>
      </c:lineChart>
      <c:catAx>
        <c:axId val="10506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62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1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1003.1</c:v>
                </c:pt>
                <c:pt idx="1">
                  <c:v>1004.8</c:v>
                </c:pt>
                <c:pt idx="2">
                  <c:v>989</c:v>
                </c:pt>
                <c:pt idx="3">
                  <c:v>1017</c:v>
                </c:pt>
                <c:pt idx="4">
                  <c:v>999.5</c:v>
                </c:pt>
                <c:pt idx="5">
                  <c:v>1025.8</c:v>
                </c:pt>
                <c:pt idx="6">
                  <c:v>1020.7</c:v>
                </c:pt>
                <c:pt idx="7">
                  <c:v>1026.7</c:v>
                </c:pt>
                <c:pt idx="8">
                  <c:v>1026.7</c:v>
                </c:pt>
                <c:pt idx="9">
                  <c:v>1032</c:v>
                </c:pt>
                <c:pt idx="10">
                  <c:v>1032</c:v>
                </c:pt>
                <c:pt idx="11">
                  <c:v>1022.9</c:v>
                </c:pt>
                <c:pt idx="12">
                  <c:v>1034.0999999999999</c:v>
                </c:pt>
                <c:pt idx="13">
                  <c:v>1031.5</c:v>
                </c:pt>
                <c:pt idx="14">
                  <c:v>1025.9000000000001</c:v>
                </c:pt>
                <c:pt idx="15">
                  <c:v>1026.4000000000001</c:v>
                </c:pt>
                <c:pt idx="16">
                  <c:v>1027.8</c:v>
                </c:pt>
                <c:pt idx="17">
                  <c:v>1020.7</c:v>
                </c:pt>
                <c:pt idx="18">
                  <c:v>1017.5</c:v>
                </c:pt>
                <c:pt idx="19">
                  <c:v>1017.6</c:v>
                </c:pt>
                <c:pt idx="20">
                  <c:v>1008.8</c:v>
                </c:pt>
                <c:pt idx="21">
                  <c:v>1008.2</c:v>
                </c:pt>
                <c:pt idx="22">
                  <c:v>1018</c:v>
                </c:pt>
                <c:pt idx="23">
                  <c:v>1017</c:v>
                </c:pt>
                <c:pt idx="24">
                  <c:v>1014.4</c:v>
                </c:pt>
                <c:pt idx="25">
                  <c:v>1004.6</c:v>
                </c:pt>
                <c:pt idx="26">
                  <c:v>1017.9</c:v>
                </c:pt>
                <c:pt idx="27">
                  <c:v>1030.4000000000001</c:v>
                </c:pt>
                <c:pt idx="28">
                  <c:v>1032.5</c:v>
                </c:pt>
                <c:pt idx="29" formatCode="0.0">
                  <c:v>1028.4000000000001</c:v>
                </c:pt>
                <c:pt idx="30" formatCode="0.0">
                  <c:v>1027.0999999999999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4416"/>
        <c:axId val="105086336"/>
      </c:lineChart>
      <c:catAx>
        <c:axId val="1050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8633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4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98624"/>
        <c:axId val="105555072"/>
      </c:radarChart>
      <c:catAx>
        <c:axId val="1050986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5072"/>
        <c:crosses val="autoZero"/>
        <c:auto val="0"/>
        <c:lblAlgn val="ctr"/>
        <c:lblOffset val="100"/>
        <c:noMultiLvlLbl val="0"/>
      </c:catAx>
      <c:valAx>
        <c:axId val="1055550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862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1.1200000000000001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10.6</v>
      </c>
      <c r="D5" s="67">
        <v>8.6</v>
      </c>
      <c r="E5" s="67">
        <v>9.3000000000000007</v>
      </c>
      <c r="F5" s="67">
        <v>8.1999999999999993</v>
      </c>
      <c r="G5" s="67">
        <v>86</v>
      </c>
      <c r="H5" s="67">
        <v>1003.1</v>
      </c>
      <c r="I5" s="68" t="s">
        <v>10</v>
      </c>
      <c r="J5" s="67">
        <v>3</v>
      </c>
      <c r="K5" s="67">
        <v>8</v>
      </c>
      <c r="L5" s="68" t="s">
        <v>37</v>
      </c>
      <c r="M5" s="2">
        <v>1.75</v>
      </c>
      <c r="N5" s="69">
        <v>0</v>
      </c>
      <c r="O5" s="5"/>
    </row>
    <row r="6" spans="1:15" x14ac:dyDescent="0.2">
      <c r="A6" s="4">
        <v>2</v>
      </c>
      <c r="B6" s="2">
        <v>9</v>
      </c>
      <c r="C6" s="2">
        <v>11.5</v>
      </c>
      <c r="D6" s="2">
        <v>2.4</v>
      </c>
      <c r="E6" s="2">
        <v>2.9</v>
      </c>
      <c r="F6" s="2">
        <v>2.2000000000000002</v>
      </c>
      <c r="G6" s="2">
        <v>83</v>
      </c>
      <c r="H6" s="2">
        <v>1004.8</v>
      </c>
      <c r="I6" s="70" t="s">
        <v>10</v>
      </c>
      <c r="J6" s="2">
        <v>2</v>
      </c>
      <c r="K6" s="2">
        <v>0</v>
      </c>
      <c r="L6" s="70" t="s">
        <v>58</v>
      </c>
      <c r="M6" s="2">
        <v>3.75</v>
      </c>
      <c r="N6" s="71">
        <v>0</v>
      </c>
      <c r="O6" s="5"/>
    </row>
    <row r="7" spans="1:15" x14ac:dyDescent="0.2">
      <c r="A7" s="4">
        <v>3</v>
      </c>
      <c r="B7" s="2">
        <v>9</v>
      </c>
      <c r="C7" s="2">
        <v>11</v>
      </c>
      <c r="D7" s="2">
        <v>2.6</v>
      </c>
      <c r="E7" s="2">
        <v>11.5</v>
      </c>
      <c r="F7" s="2">
        <v>9.1999999999999993</v>
      </c>
      <c r="G7" s="2">
        <v>68</v>
      </c>
      <c r="H7" s="2">
        <v>989</v>
      </c>
      <c r="I7" s="70" t="s">
        <v>10</v>
      </c>
      <c r="J7" s="2">
        <v>4</v>
      </c>
      <c r="K7" s="2">
        <v>8</v>
      </c>
      <c r="L7" s="70" t="s">
        <v>39</v>
      </c>
      <c r="M7" s="2">
        <v>4.25</v>
      </c>
      <c r="N7" s="71">
        <v>0</v>
      </c>
      <c r="O7" s="5"/>
    </row>
    <row r="8" spans="1:15" x14ac:dyDescent="0.2">
      <c r="A8" s="4">
        <v>4</v>
      </c>
      <c r="B8" s="2">
        <v>9</v>
      </c>
      <c r="C8" s="2">
        <v>10.8</v>
      </c>
      <c r="D8" s="2">
        <v>4.8</v>
      </c>
      <c r="E8" s="2">
        <v>6.1</v>
      </c>
      <c r="F8" s="2">
        <v>4.3</v>
      </c>
      <c r="G8" s="2">
        <v>69</v>
      </c>
      <c r="H8" s="2">
        <v>1017</v>
      </c>
      <c r="I8" s="70" t="s">
        <v>48</v>
      </c>
      <c r="J8" s="2">
        <v>3</v>
      </c>
      <c r="K8" s="2">
        <v>7</v>
      </c>
      <c r="L8" s="70" t="s">
        <v>35</v>
      </c>
      <c r="M8" s="2">
        <v>10.25</v>
      </c>
      <c r="N8" s="71">
        <v>0</v>
      </c>
      <c r="O8" s="5"/>
    </row>
    <row r="9" spans="1:15" x14ac:dyDescent="0.2">
      <c r="A9" s="4">
        <v>5</v>
      </c>
      <c r="B9" s="2">
        <v>9</v>
      </c>
      <c r="C9" s="2">
        <v>8.1999999999999993</v>
      </c>
      <c r="D9" s="2">
        <v>5.2</v>
      </c>
      <c r="E9" s="2">
        <v>7.2</v>
      </c>
      <c r="F9" s="2">
        <v>5.5</v>
      </c>
      <c r="G9" s="2">
        <v>79</v>
      </c>
      <c r="H9" s="2">
        <v>999.5</v>
      </c>
      <c r="I9" s="70" t="s">
        <v>14</v>
      </c>
      <c r="J9" s="2">
        <v>4</v>
      </c>
      <c r="K9" s="2">
        <v>7</v>
      </c>
      <c r="L9" s="70" t="s">
        <v>39</v>
      </c>
      <c r="M9" s="2">
        <v>1.75</v>
      </c>
      <c r="N9" s="71">
        <v>0</v>
      </c>
      <c r="O9" s="5"/>
    </row>
    <row r="10" spans="1:15" x14ac:dyDescent="0.2">
      <c r="A10" s="4">
        <v>6</v>
      </c>
      <c r="B10" s="2">
        <v>9</v>
      </c>
      <c r="C10" s="2">
        <v>10.199999999999999</v>
      </c>
      <c r="D10" s="2">
        <v>2.1</v>
      </c>
      <c r="E10" s="2">
        <v>2.5</v>
      </c>
      <c r="F10" s="2">
        <v>2.2000000000000002</v>
      </c>
      <c r="G10" s="2">
        <v>90</v>
      </c>
      <c r="H10" s="2">
        <v>1025.8</v>
      </c>
      <c r="I10" s="70" t="s">
        <v>11</v>
      </c>
      <c r="J10" s="2">
        <v>1</v>
      </c>
      <c r="K10" s="2">
        <v>4</v>
      </c>
      <c r="L10" s="70" t="s">
        <v>35</v>
      </c>
      <c r="M10" s="2">
        <v>0.5</v>
      </c>
      <c r="N10" s="71">
        <v>0</v>
      </c>
      <c r="O10" s="5"/>
    </row>
    <row r="11" spans="1:15" x14ac:dyDescent="0.2">
      <c r="A11" s="4">
        <v>7</v>
      </c>
      <c r="B11" s="2">
        <v>9</v>
      </c>
      <c r="C11" s="2">
        <v>9.3000000000000007</v>
      </c>
      <c r="D11" s="2">
        <v>2.4</v>
      </c>
      <c r="E11" s="2">
        <v>7.8</v>
      </c>
      <c r="F11" s="2">
        <v>5.5</v>
      </c>
      <c r="G11" s="2">
        <v>66</v>
      </c>
      <c r="H11" s="2">
        <v>1020.7</v>
      </c>
      <c r="I11" s="70" t="s">
        <v>51</v>
      </c>
      <c r="J11" s="2">
        <v>4</v>
      </c>
      <c r="K11" s="2">
        <v>4</v>
      </c>
      <c r="L11" s="70" t="s">
        <v>39</v>
      </c>
      <c r="M11" s="2">
        <v>0</v>
      </c>
      <c r="N11" s="71">
        <v>0</v>
      </c>
      <c r="O11" s="5"/>
    </row>
    <row r="12" spans="1:15" x14ac:dyDescent="0.2">
      <c r="A12" s="4">
        <v>8</v>
      </c>
      <c r="B12" s="2">
        <v>9</v>
      </c>
      <c r="C12" s="2">
        <v>10.9</v>
      </c>
      <c r="D12" s="2">
        <v>7.6</v>
      </c>
      <c r="E12" s="2">
        <v>7.6</v>
      </c>
      <c r="F12" s="2">
        <v>5.9</v>
      </c>
      <c r="G12" s="2">
        <v>79</v>
      </c>
      <c r="H12" s="2">
        <v>1026.7</v>
      </c>
      <c r="I12" s="70" t="s">
        <v>11</v>
      </c>
      <c r="J12" s="2">
        <v>2</v>
      </c>
      <c r="K12" s="2">
        <v>6</v>
      </c>
      <c r="L12" s="70" t="s">
        <v>39</v>
      </c>
      <c r="M12" s="2">
        <v>0</v>
      </c>
      <c r="N12" s="71">
        <v>0</v>
      </c>
      <c r="O12" s="5"/>
    </row>
    <row r="13" spans="1:15" x14ac:dyDescent="0.2">
      <c r="A13" s="4">
        <v>9</v>
      </c>
      <c r="B13" s="2">
        <v>9</v>
      </c>
      <c r="C13" s="2">
        <v>11.1</v>
      </c>
      <c r="D13" s="2">
        <v>7.4</v>
      </c>
      <c r="E13" s="2">
        <v>9.6999999999999993</v>
      </c>
      <c r="F13" s="2">
        <v>7.9</v>
      </c>
      <c r="G13" s="2">
        <v>74</v>
      </c>
      <c r="H13" s="2">
        <v>1026.7</v>
      </c>
      <c r="I13" s="70" t="s">
        <v>48</v>
      </c>
      <c r="J13" s="2">
        <v>3</v>
      </c>
      <c r="K13" s="2">
        <v>6</v>
      </c>
      <c r="L13" s="70" t="s">
        <v>37</v>
      </c>
      <c r="M13" s="2">
        <v>0.25</v>
      </c>
      <c r="N13" s="71">
        <v>0</v>
      </c>
      <c r="O13" s="5"/>
    </row>
    <row r="14" spans="1:15" x14ac:dyDescent="0.2">
      <c r="A14" s="4">
        <v>10</v>
      </c>
      <c r="B14" s="2">
        <v>9</v>
      </c>
      <c r="C14" s="2">
        <v>11.2</v>
      </c>
      <c r="D14" s="2">
        <v>4</v>
      </c>
      <c r="E14" s="2">
        <v>7.9</v>
      </c>
      <c r="F14" s="2">
        <v>6.5</v>
      </c>
      <c r="G14" s="2">
        <v>79</v>
      </c>
      <c r="H14" s="2">
        <v>1032</v>
      </c>
      <c r="I14" s="70" t="s">
        <v>11</v>
      </c>
      <c r="J14" s="2">
        <v>2</v>
      </c>
      <c r="K14" s="2">
        <v>6</v>
      </c>
      <c r="L14" s="70" t="s">
        <v>39</v>
      </c>
      <c r="M14" s="2">
        <v>0.25</v>
      </c>
      <c r="N14" s="71">
        <v>0</v>
      </c>
      <c r="O14" s="5"/>
    </row>
    <row r="15" spans="1:15" x14ac:dyDescent="0.2">
      <c r="A15" s="4">
        <v>11</v>
      </c>
      <c r="B15" s="2">
        <v>9</v>
      </c>
      <c r="C15" s="2">
        <v>12</v>
      </c>
      <c r="D15" s="2">
        <v>7.5</v>
      </c>
      <c r="E15" s="2">
        <v>8.6999999999999993</v>
      </c>
      <c r="F15" s="2">
        <v>7.9</v>
      </c>
      <c r="G15" s="2">
        <v>86</v>
      </c>
      <c r="H15" s="2">
        <v>1032</v>
      </c>
      <c r="I15" s="70" t="s">
        <v>10</v>
      </c>
      <c r="J15" s="2">
        <v>2</v>
      </c>
      <c r="K15" s="2">
        <v>2</v>
      </c>
      <c r="L15" s="70" t="s">
        <v>37</v>
      </c>
      <c r="M15" s="2">
        <v>0</v>
      </c>
      <c r="N15" s="71">
        <v>0</v>
      </c>
      <c r="O15" s="5"/>
    </row>
    <row r="16" spans="1:15" x14ac:dyDescent="0.2">
      <c r="A16" s="4">
        <v>12</v>
      </c>
      <c r="B16" s="2">
        <v>9</v>
      </c>
      <c r="C16" s="2">
        <v>10.199999999999999</v>
      </c>
      <c r="D16" s="2">
        <v>8.4</v>
      </c>
      <c r="E16" s="2">
        <v>11.4</v>
      </c>
      <c r="F16" s="2">
        <v>9.5</v>
      </c>
      <c r="G16" s="2">
        <v>74</v>
      </c>
      <c r="H16" s="2">
        <v>1022.9</v>
      </c>
      <c r="I16" s="70" t="s">
        <v>11</v>
      </c>
      <c r="J16" s="2">
        <v>4</v>
      </c>
      <c r="K16" s="2">
        <v>7</v>
      </c>
      <c r="L16" s="70" t="s">
        <v>39</v>
      </c>
      <c r="M16" s="2">
        <v>0</v>
      </c>
      <c r="N16" s="71">
        <v>0</v>
      </c>
      <c r="O16" s="5"/>
    </row>
    <row r="17" spans="1:15" x14ac:dyDescent="0.2">
      <c r="A17" s="4">
        <v>13</v>
      </c>
      <c r="B17" s="2">
        <v>9</v>
      </c>
      <c r="C17" s="2">
        <v>6.1</v>
      </c>
      <c r="D17" s="2">
        <v>0.1</v>
      </c>
      <c r="E17" s="2">
        <v>1.9</v>
      </c>
      <c r="F17" s="2">
        <v>1.7</v>
      </c>
      <c r="G17" s="2">
        <v>99</v>
      </c>
      <c r="H17" s="2">
        <v>1034.0999999999999</v>
      </c>
      <c r="I17" s="70" t="s">
        <v>57</v>
      </c>
      <c r="J17" s="2">
        <v>1</v>
      </c>
      <c r="K17" s="2">
        <v>6</v>
      </c>
      <c r="L17" s="70" t="s">
        <v>33</v>
      </c>
      <c r="M17" s="2">
        <v>0</v>
      </c>
      <c r="N17" s="71">
        <v>0</v>
      </c>
      <c r="O17" s="5"/>
    </row>
    <row r="18" spans="1:15" x14ac:dyDescent="0.2">
      <c r="A18" s="4">
        <v>14</v>
      </c>
      <c r="B18" s="2">
        <v>9</v>
      </c>
      <c r="C18" s="2">
        <v>4.0999999999999996</v>
      </c>
      <c r="D18" s="2">
        <v>-4.7</v>
      </c>
      <c r="E18" s="2">
        <v>-4.5999999999999996</v>
      </c>
      <c r="F18" s="2">
        <v>-4.5999999999999996</v>
      </c>
      <c r="G18" s="2">
        <v>85</v>
      </c>
      <c r="H18" s="2">
        <v>1031.5</v>
      </c>
      <c r="I18" s="2">
        <v>0</v>
      </c>
      <c r="J18" s="2">
        <v>0</v>
      </c>
      <c r="K18" s="2">
        <v>0</v>
      </c>
      <c r="L18" s="70" t="s">
        <v>58</v>
      </c>
      <c r="M18" s="2">
        <v>0</v>
      </c>
      <c r="N18" s="71">
        <v>0</v>
      </c>
      <c r="O18" s="5"/>
    </row>
    <row r="19" spans="1:15" x14ac:dyDescent="0.2">
      <c r="A19" s="4">
        <v>15</v>
      </c>
      <c r="B19" s="2">
        <v>9</v>
      </c>
      <c r="C19" s="2">
        <v>4.5</v>
      </c>
      <c r="D19" s="2">
        <v>-4.9000000000000004</v>
      </c>
      <c r="E19" s="2">
        <v>0</v>
      </c>
      <c r="F19" s="2">
        <v>-2.8</v>
      </c>
      <c r="G19" s="2">
        <v>46</v>
      </c>
      <c r="H19" s="2">
        <v>1025.9000000000001</v>
      </c>
      <c r="I19" s="2">
        <v>0</v>
      </c>
      <c r="J19" s="2">
        <v>0</v>
      </c>
      <c r="K19" s="2">
        <v>0</v>
      </c>
      <c r="L19" s="70" t="s">
        <v>58</v>
      </c>
      <c r="M19" s="2">
        <v>0</v>
      </c>
      <c r="N19" s="71">
        <v>0</v>
      </c>
      <c r="O19" s="5"/>
    </row>
    <row r="20" spans="1:15" x14ac:dyDescent="0.2">
      <c r="A20" s="4">
        <v>16</v>
      </c>
      <c r="B20" s="2">
        <v>9</v>
      </c>
      <c r="C20" s="2">
        <v>4.3</v>
      </c>
      <c r="D20" s="2">
        <v>-5.8</v>
      </c>
      <c r="E20" s="2">
        <v>-5.9</v>
      </c>
      <c r="F20" s="2">
        <v>-5.9</v>
      </c>
      <c r="G20" s="2">
        <v>100</v>
      </c>
      <c r="H20" s="2">
        <v>1026.4000000000001</v>
      </c>
      <c r="I20" s="70" t="s">
        <v>50</v>
      </c>
      <c r="J20" s="2">
        <v>1</v>
      </c>
      <c r="K20" s="2">
        <v>0</v>
      </c>
      <c r="L20" s="70" t="s">
        <v>58</v>
      </c>
      <c r="M20" s="2">
        <v>0</v>
      </c>
      <c r="N20" s="71">
        <v>0</v>
      </c>
      <c r="O20" s="5"/>
    </row>
    <row r="21" spans="1:15" x14ac:dyDescent="0.2">
      <c r="A21" s="4">
        <v>17</v>
      </c>
      <c r="B21" s="2">
        <v>9</v>
      </c>
      <c r="C21" s="2">
        <v>8.6999999999999993</v>
      </c>
      <c r="D21" s="2">
        <v>-4.5999999999999996</v>
      </c>
      <c r="E21" s="2">
        <v>-4.5999999999999996</v>
      </c>
      <c r="F21" s="2">
        <v>-4.5999999999999996</v>
      </c>
      <c r="G21" s="2">
        <v>100</v>
      </c>
      <c r="H21" s="2">
        <v>1027.8</v>
      </c>
      <c r="I21" s="70" t="s">
        <v>16</v>
      </c>
      <c r="J21" s="2">
        <v>1</v>
      </c>
      <c r="K21" s="2">
        <v>4</v>
      </c>
      <c r="L21" s="70" t="s">
        <v>39</v>
      </c>
      <c r="M21" s="2">
        <v>2.5</v>
      </c>
      <c r="N21" s="71">
        <v>0</v>
      </c>
      <c r="O21" s="5"/>
    </row>
    <row r="22" spans="1:15" x14ac:dyDescent="0.2">
      <c r="A22" s="4">
        <v>18</v>
      </c>
      <c r="B22" s="2">
        <v>9</v>
      </c>
      <c r="C22" s="2">
        <v>11.4</v>
      </c>
      <c r="D22" s="2">
        <v>-4.0999999999999996</v>
      </c>
      <c r="E22" s="2">
        <v>8.6999999999999993</v>
      </c>
      <c r="F22" s="2">
        <v>8.5</v>
      </c>
      <c r="G22" s="2">
        <v>94</v>
      </c>
      <c r="H22" s="2">
        <v>1020.7</v>
      </c>
      <c r="I22" s="70" t="s">
        <v>10</v>
      </c>
      <c r="J22" s="2">
        <v>2</v>
      </c>
      <c r="K22" s="2">
        <v>8</v>
      </c>
      <c r="L22" s="70" t="s">
        <v>37</v>
      </c>
      <c r="M22" s="2">
        <v>2</v>
      </c>
      <c r="N22" s="71">
        <v>0</v>
      </c>
      <c r="O22" s="5"/>
    </row>
    <row r="23" spans="1:15" x14ac:dyDescent="0.2">
      <c r="A23" s="4">
        <v>19</v>
      </c>
      <c r="B23" s="2">
        <v>9</v>
      </c>
      <c r="C23" s="2">
        <v>8.6999999999999993</v>
      </c>
      <c r="D23" s="2">
        <v>-4.0999999999999996</v>
      </c>
      <c r="E23" s="2">
        <v>6.6</v>
      </c>
      <c r="F23" s="2">
        <v>6</v>
      </c>
      <c r="G23" s="2">
        <v>92</v>
      </c>
      <c r="H23" s="2">
        <v>1017.5</v>
      </c>
      <c r="I23" s="70" t="s">
        <v>48</v>
      </c>
      <c r="J23" s="2">
        <v>2</v>
      </c>
      <c r="K23" s="2">
        <v>8</v>
      </c>
      <c r="L23" s="70" t="s">
        <v>37</v>
      </c>
      <c r="M23" s="2">
        <v>1.75</v>
      </c>
      <c r="N23" s="71">
        <v>0</v>
      </c>
      <c r="O23" s="5"/>
    </row>
    <row r="24" spans="1:15" x14ac:dyDescent="0.2">
      <c r="A24" s="4">
        <v>20</v>
      </c>
      <c r="B24" s="2">
        <v>9</v>
      </c>
      <c r="C24" s="2">
        <v>11.5</v>
      </c>
      <c r="D24" s="2">
        <v>4</v>
      </c>
      <c r="E24" s="2">
        <v>7</v>
      </c>
      <c r="F24" s="2">
        <v>6.2</v>
      </c>
      <c r="G24" s="2">
        <v>85</v>
      </c>
      <c r="H24" s="2">
        <v>1017.6</v>
      </c>
      <c r="I24" s="70" t="s">
        <v>11</v>
      </c>
      <c r="J24" s="2">
        <v>3</v>
      </c>
      <c r="K24" s="2">
        <v>8</v>
      </c>
      <c r="L24" s="70" t="s">
        <v>37</v>
      </c>
      <c r="M24" s="2">
        <v>6.5</v>
      </c>
      <c r="N24" s="71">
        <v>0</v>
      </c>
      <c r="O24" s="5"/>
    </row>
    <row r="25" spans="1:15" x14ac:dyDescent="0.2">
      <c r="A25" s="4">
        <v>21</v>
      </c>
      <c r="B25" s="2">
        <v>9</v>
      </c>
      <c r="C25" s="2">
        <v>11</v>
      </c>
      <c r="D25" s="2">
        <v>6.6</v>
      </c>
      <c r="E25" s="2">
        <v>10.7</v>
      </c>
      <c r="F25" s="2">
        <v>8.8000000000000007</v>
      </c>
      <c r="G25" s="2">
        <v>74</v>
      </c>
      <c r="H25" s="2">
        <v>1008.8</v>
      </c>
      <c r="I25" s="70" t="s">
        <v>11</v>
      </c>
      <c r="J25" s="2">
        <v>3</v>
      </c>
      <c r="K25" s="2">
        <v>7</v>
      </c>
      <c r="L25" s="70" t="s">
        <v>39</v>
      </c>
      <c r="M25" s="2">
        <v>1</v>
      </c>
      <c r="N25" s="71">
        <v>0</v>
      </c>
      <c r="O25" s="5"/>
    </row>
    <row r="26" spans="1:15" x14ac:dyDescent="0.2">
      <c r="A26" s="4">
        <v>22</v>
      </c>
      <c r="B26" s="2">
        <v>9</v>
      </c>
      <c r="C26" s="2">
        <v>10.4</v>
      </c>
      <c r="D26" s="2">
        <v>4.9000000000000004</v>
      </c>
      <c r="E26" s="2">
        <v>9.6</v>
      </c>
      <c r="F26" s="2">
        <v>6.4</v>
      </c>
      <c r="G26" s="2">
        <v>60</v>
      </c>
      <c r="H26" s="2">
        <v>1008.2</v>
      </c>
      <c r="I26" s="70" t="s">
        <v>11</v>
      </c>
      <c r="J26" s="2">
        <v>4</v>
      </c>
      <c r="K26" s="2">
        <v>4</v>
      </c>
      <c r="L26" s="70" t="s">
        <v>33</v>
      </c>
      <c r="M26" s="2">
        <v>0.25</v>
      </c>
      <c r="N26" s="71">
        <v>0</v>
      </c>
      <c r="O26" s="5"/>
    </row>
    <row r="27" spans="1:15" x14ac:dyDescent="0.2">
      <c r="A27" s="4">
        <v>23</v>
      </c>
      <c r="B27" s="2">
        <v>9</v>
      </c>
      <c r="C27" s="52">
        <v>10.4</v>
      </c>
      <c r="D27" s="2">
        <v>2.9</v>
      </c>
      <c r="E27" s="2">
        <v>5.8</v>
      </c>
      <c r="F27" s="2">
        <v>5</v>
      </c>
      <c r="G27" s="2">
        <v>85</v>
      </c>
      <c r="H27" s="2">
        <v>1018</v>
      </c>
      <c r="I27" s="70" t="s">
        <v>11</v>
      </c>
      <c r="J27" s="2">
        <v>2</v>
      </c>
      <c r="K27" s="2">
        <v>7</v>
      </c>
      <c r="L27" s="70" t="s">
        <v>39</v>
      </c>
      <c r="M27" s="2">
        <v>6.5</v>
      </c>
      <c r="N27" s="71">
        <v>0</v>
      </c>
      <c r="O27" s="5"/>
    </row>
    <row r="28" spans="1:15" x14ac:dyDescent="0.2">
      <c r="A28" s="4">
        <v>24</v>
      </c>
      <c r="B28" s="2">
        <v>9</v>
      </c>
      <c r="C28" s="2">
        <v>10.4</v>
      </c>
      <c r="D28" s="2">
        <v>0.4</v>
      </c>
      <c r="E28" s="52">
        <v>5</v>
      </c>
      <c r="F28" s="2">
        <v>4.7</v>
      </c>
      <c r="G28" s="2">
        <v>99</v>
      </c>
      <c r="H28" s="2">
        <v>1017</v>
      </c>
      <c r="I28" s="70" t="s">
        <v>15</v>
      </c>
      <c r="J28" s="2">
        <v>2</v>
      </c>
      <c r="K28" s="2">
        <v>8</v>
      </c>
      <c r="L28" s="70" t="s">
        <v>37</v>
      </c>
      <c r="M28" s="2">
        <v>0.5</v>
      </c>
      <c r="N28" s="71">
        <v>0</v>
      </c>
      <c r="O28" s="5"/>
    </row>
    <row r="29" spans="1:15" x14ac:dyDescent="0.2">
      <c r="A29" s="4">
        <v>25</v>
      </c>
      <c r="B29" s="2">
        <v>9</v>
      </c>
      <c r="C29" s="2">
        <v>10.5</v>
      </c>
      <c r="D29" s="2">
        <v>4.5999999999999996</v>
      </c>
      <c r="E29" s="2">
        <v>8.6</v>
      </c>
      <c r="F29" s="2">
        <v>7.8</v>
      </c>
      <c r="G29" s="2">
        <v>92</v>
      </c>
      <c r="H29" s="2">
        <v>1014.4</v>
      </c>
      <c r="I29" s="70" t="s">
        <v>49</v>
      </c>
      <c r="J29" s="2">
        <v>2</v>
      </c>
      <c r="K29" s="2">
        <v>8</v>
      </c>
      <c r="L29" s="70" t="s">
        <v>39</v>
      </c>
      <c r="M29" s="2">
        <v>4.5</v>
      </c>
      <c r="N29" s="71">
        <v>0</v>
      </c>
      <c r="O29" s="5"/>
    </row>
    <row r="30" spans="1:15" x14ac:dyDescent="0.2">
      <c r="A30" s="4">
        <v>26</v>
      </c>
      <c r="B30" s="2">
        <v>9</v>
      </c>
      <c r="C30" s="2">
        <v>6.5</v>
      </c>
      <c r="D30" s="2">
        <v>4.7</v>
      </c>
      <c r="E30" s="2">
        <v>5.0999999999999996</v>
      </c>
      <c r="F30" s="2">
        <v>4.8</v>
      </c>
      <c r="G30" s="2">
        <v>99</v>
      </c>
      <c r="H30" s="2">
        <v>1004.6</v>
      </c>
      <c r="I30" s="70" t="s">
        <v>15</v>
      </c>
      <c r="J30" s="2">
        <v>2</v>
      </c>
      <c r="K30" s="2">
        <v>6</v>
      </c>
      <c r="L30" s="70" t="s">
        <v>41</v>
      </c>
      <c r="M30" s="2">
        <v>1.75</v>
      </c>
      <c r="N30" s="71">
        <v>0</v>
      </c>
      <c r="O30" s="5"/>
    </row>
    <row r="31" spans="1:15" x14ac:dyDescent="0.2">
      <c r="A31" s="4">
        <v>27</v>
      </c>
      <c r="B31" s="2">
        <v>9</v>
      </c>
      <c r="C31" s="2">
        <v>7.9</v>
      </c>
      <c r="D31" s="2">
        <v>1.5</v>
      </c>
      <c r="E31" s="2">
        <v>2.8</v>
      </c>
      <c r="F31" s="2">
        <v>2</v>
      </c>
      <c r="G31" s="2">
        <v>83</v>
      </c>
      <c r="H31" s="2">
        <v>1017.9</v>
      </c>
      <c r="I31" s="70" t="s">
        <v>48</v>
      </c>
      <c r="J31" s="2">
        <v>2</v>
      </c>
      <c r="K31" s="2">
        <v>0</v>
      </c>
      <c r="L31" s="70" t="s">
        <v>58</v>
      </c>
      <c r="M31" s="2">
        <v>1.5</v>
      </c>
      <c r="N31" s="71">
        <v>0</v>
      </c>
      <c r="O31" s="5"/>
    </row>
    <row r="32" spans="1:15" x14ac:dyDescent="0.2">
      <c r="A32" s="4">
        <v>28</v>
      </c>
      <c r="B32" s="2">
        <v>9</v>
      </c>
      <c r="C32" s="2">
        <v>5.7</v>
      </c>
      <c r="D32" s="2">
        <v>0.5</v>
      </c>
      <c r="E32" s="2">
        <v>0.9</v>
      </c>
      <c r="F32" s="2">
        <v>0.6</v>
      </c>
      <c r="G32" s="2">
        <v>90</v>
      </c>
      <c r="H32" s="2">
        <v>1030.4000000000001</v>
      </c>
      <c r="I32" s="70" t="s">
        <v>57</v>
      </c>
      <c r="J32" s="2">
        <v>2</v>
      </c>
      <c r="K32" s="2">
        <v>6</v>
      </c>
      <c r="L32" s="70" t="s">
        <v>39</v>
      </c>
      <c r="M32" s="2">
        <v>0</v>
      </c>
      <c r="N32" s="71">
        <v>0</v>
      </c>
      <c r="O32" s="5"/>
    </row>
    <row r="33" spans="1:15" x14ac:dyDescent="0.2">
      <c r="A33" s="4">
        <v>29</v>
      </c>
      <c r="B33" s="2">
        <v>9</v>
      </c>
      <c r="C33" s="2">
        <v>3.4</v>
      </c>
      <c r="D33" s="2">
        <v>-1.1000000000000001</v>
      </c>
      <c r="E33" s="2">
        <v>0</v>
      </c>
      <c r="F33" s="2">
        <v>0</v>
      </c>
      <c r="G33" s="2">
        <v>100</v>
      </c>
      <c r="H33" s="2">
        <v>1032.5</v>
      </c>
      <c r="I33" s="2">
        <v>0</v>
      </c>
      <c r="J33" s="2">
        <v>0</v>
      </c>
      <c r="K33" s="2">
        <v>8</v>
      </c>
      <c r="L33" s="70" t="s">
        <v>37</v>
      </c>
      <c r="M33" s="2">
        <v>0</v>
      </c>
      <c r="N33" s="71">
        <v>0</v>
      </c>
      <c r="O33" s="5"/>
    </row>
    <row r="34" spans="1:15" ht="13.5" thickBot="1" x14ac:dyDescent="0.25">
      <c r="A34" s="4">
        <v>30</v>
      </c>
      <c r="B34" s="2">
        <v>9</v>
      </c>
      <c r="C34" s="73">
        <v>3.1</v>
      </c>
      <c r="D34" s="2">
        <v>-2.6</v>
      </c>
      <c r="E34" s="2">
        <v>-0.6</v>
      </c>
      <c r="F34" s="2">
        <v>-0.9</v>
      </c>
      <c r="G34" s="2">
        <v>99</v>
      </c>
      <c r="H34" s="72">
        <v>1028.4000000000001</v>
      </c>
      <c r="I34" s="70" t="s">
        <v>50</v>
      </c>
      <c r="J34" s="2">
        <v>1</v>
      </c>
      <c r="K34" s="2">
        <v>8</v>
      </c>
      <c r="L34" s="70" t="s">
        <v>39</v>
      </c>
      <c r="M34" s="73">
        <v>0</v>
      </c>
      <c r="N34" s="71">
        <v>0</v>
      </c>
      <c r="O34" s="5"/>
    </row>
    <row r="35" spans="1:15" ht="13.5" thickBot="1" x14ac:dyDescent="0.25">
      <c r="A35" s="4">
        <v>31</v>
      </c>
      <c r="B35" s="2"/>
      <c r="C35" s="77">
        <v>3.6</v>
      </c>
      <c r="D35" s="73">
        <v>-2.4</v>
      </c>
      <c r="E35" s="73">
        <v>0.8</v>
      </c>
      <c r="F35" s="73">
        <v>0.1</v>
      </c>
      <c r="G35" s="73">
        <v>99</v>
      </c>
      <c r="H35" s="74">
        <v>1027.0999999999999</v>
      </c>
      <c r="I35" s="75" t="s">
        <v>13</v>
      </c>
      <c r="J35" s="73">
        <v>2</v>
      </c>
      <c r="K35" s="73">
        <v>8</v>
      </c>
      <c r="L35" s="75" t="s">
        <v>37</v>
      </c>
      <c r="M35" s="52">
        <v>0</v>
      </c>
      <c r="N35" s="76">
        <v>0</v>
      </c>
      <c r="O35" s="5"/>
    </row>
    <row r="36" spans="1:15" x14ac:dyDescent="0.2">
      <c r="B36" s="51" t="s">
        <v>44</v>
      </c>
      <c r="H36" s="16"/>
      <c r="M36" s="63"/>
      <c r="N36" s="78"/>
    </row>
    <row r="37" spans="1:15" ht="15.75" thickBot="1" x14ac:dyDescent="0.3">
      <c r="H37" s="16"/>
      <c r="M37" s="79" t="s">
        <v>27</v>
      </c>
      <c r="N37" s="26" t="s">
        <v>27</v>
      </c>
    </row>
    <row r="38" spans="1:15" ht="20.25" customHeight="1" x14ac:dyDescent="0.25">
      <c r="B38" s="13" t="s">
        <v>24</v>
      </c>
      <c r="C38" s="17">
        <f>AVERAGE(C4:C35)</f>
        <v>8.683870967741937</v>
      </c>
      <c r="D38" s="17">
        <f>AVERAGE(D5:D35)</f>
        <v>1.9</v>
      </c>
      <c r="E38" s="17">
        <f>AVERAGE(E5:E35)</f>
        <v>4.8516129032258073</v>
      </c>
      <c r="F38" s="17"/>
      <c r="G38" s="17">
        <f>AVERAGE(G5:G35)</f>
        <v>84.322580645161295</v>
      </c>
      <c r="H38" s="18">
        <f>AVERAGE(H5:H35)</f>
        <v>1019.6451612903226</v>
      </c>
      <c r="I38" s="19"/>
      <c r="J38" s="20">
        <f>AVERAGE(J5:J35)</f>
        <v>2.129032258064516</v>
      </c>
      <c r="K38" s="21">
        <f>AVERAGE(K5:K35)</f>
        <v>5.4516129032258061</v>
      </c>
      <c r="L38" s="19"/>
      <c r="M38" s="64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12</v>
      </c>
      <c r="D39" s="22">
        <f>MAX(D5:D35)</f>
        <v>8.6</v>
      </c>
      <c r="E39" s="22">
        <f>MAX(E5:E35)</f>
        <v>11.5</v>
      </c>
      <c r="F39" s="22"/>
      <c r="G39" s="22">
        <f>MAX(G5:G35)</f>
        <v>100</v>
      </c>
      <c r="H39" s="23">
        <f>MAX(H5:H35)</f>
        <v>1034.0999999999999</v>
      </c>
      <c r="I39" s="24"/>
      <c r="J39" s="25">
        <f>MAX(J5:J35)</f>
        <v>4</v>
      </c>
      <c r="K39" s="26">
        <f>MAX(K5:K35)</f>
        <v>8</v>
      </c>
      <c r="L39" s="24"/>
      <c r="M39" s="65">
        <f>SUM(M4:M34)</f>
        <v>51.5</v>
      </c>
      <c r="N39" s="60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3.1</v>
      </c>
      <c r="D40" s="27">
        <f>MIN(D5:D35)</f>
        <v>-5.8</v>
      </c>
      <c r="E40" s="27">
        <f>MIN(E5:E35)</f>
        <v>-5.9</v>
      </c>
      <c r="F40" s="27"/>
      <c r="G40" s="27">
        <f>MIN(G5:G35)</f>
        <v>46</v>
      </c>
      <c r="H40" s="28">
        <f>MIN(H5:H35)</f>
        <v>989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80"/>
      <c r="C43" s="81"/>
      <c r="D43" s="82"/>
      <c r="E43" s="81"/>
      <c r="F43" s="81"/>
      <c r="G43" s="83"/>
      <c r="H43" s="84"/>
      <c r="J43" s="49" t="s">
        <v>22</v>
      </c>
      <c r="K43" s="50">
        <f>COUNTIF(L5:L35,"C.")</f>
        <v>5</v>
      </c>
    </row>
    <row r="44" spans="1:15" x14ac:dyDescent="0.2">
      <c r="B44" s="80"/>
      <c r="C44" s="81"/>
      <c r="D44" s="82"/>
      <c r="E44" s="81"/>
      <c r="F44" s="81"/>
      <c r="G44" s="83"/>
      <c r="H44" s="84"/>
      <c r="J44" s="48" t="s">
        <v>33</v>
      </c>
      <c r="K44" s="38">
        <f>COUNTIF(L5:L35,"Ci.")</f>
        <v>2</v>
      </c>
    </row>
    <row r="45" spans="1:15" x14ac:dyDescent="0.2">
      <c r="B45" s="85"/>
      <c r="C45" s="81"/>
      <c r="D45" s="85"/>
      <c r="E45" s="81"/>
      <c r="F45" s="81"/>
      <c r="G45" s="83"/>
      <c r="H45" s="85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2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9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12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3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2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1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5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4</v>
      </c>
    </row>
    <row r="209" spans="2:3" x14ac:dyDescent="0.2">
      <c r="B209" s="54" t="s">
        <v>11</v>
      </c>
      <c r="C209" s="40">
        <f>COUNTIF(I5:I35,"W")</f>
        <v>8</v>
      </c>
    </row>
    <row r="210" spans="2:3" x14ac:dyDescent="0.2">
      <c r="B210" s="56" t="s">
        <v>51</v>
      </c>
      <c r="C210" s="40">
        <f>COUNTIF(I5:I35,"WNW")</f>
        <v>1</v>
      </c>
    </row>
    <row r="211" spans="2:3" x14ac:dyDescent="0.2">
      <c r="B211" s="57" t="s">
        <v>14</v>
      </c>
      <c r="C211" s="40">
        <f>COUNTIF(I5:I35,"NW")</f>
        <v>1</v>
      </c>
    </row>
    <row r="212" spans="2:3" ht="13.5" thickBot="1" x14ac:dyDescent="0.25">
      <c r="B212" s="56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2016-01-03T11:43:39Z</dcterms:modified>
</cp:coreProperties>
</file>